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Mes_donnees\Documents\Projet Internet\Mise à jour site 2019\"/>
    </mc:Choice>
  </mc:AlternateContent>
  <bookViews>
    <workbookView xWindow="18600" yWindow="156" windowWidth="15480" windowHeight="11640" tabRatio="870"/>
  </bookViews>
  <sheets>
    <sheet name="INSTRUCTIONS" sheetId="22" r:id="rId1"/>
    <sheet name="PROPADJ" sheetId="2" r:id="rId2"/>
    <sheet name="DECFIN" sheetId="3" r:id="rId3"/>
    <sheet name="COÛTS HT" sheetId="21" r:id="rId4"/>
  </sheets>
  <externalReferences>
    <externalReference r:id="rId5"/>
    <externalReference r:id="rId6"/>
    <externalReference r:id="rId7"/>
  </externalReferences>
  <definedNames>
    <definedName name="_xlnm._FilterDatabase" localSheetId="1" hidden="1">PROPADJ!$H$138:$I$138</definedName>
    <definedName name="chiffreréférence" localSheetId="3">#REF!</definedName>
    <definedName name="chiffreréférence" localSheetId="2">#REF!</definedName>
    <definedName name="chiffreréférence" localSheetId="0">#REF!</definedName>
    <definedName name="chiffreréférence">#REF!</definedName>
    <definedName name="chiffresréférence" localSheetId="2">#REF!</definedName>
    <definedName name="chiffresréférence" localSheetId="0">#REF!</definedName>
    <definedName name="chiffresréférence">#REF!</definedName>
    <definedName name="chiffresréférences" localSheetId="2">#REF!</definedName>
    <definedName name="chiffresréférences" localSheetId="0">#REF!</definedName>
    <definedName name="chiffresréférences">#REF!</definedName>
    <definedName name="copie" localSheetId="3">'COÛTS HT'!$A$2:$C$174</definedName>
    <definedName name="descriptif">[1]ANALYSE!$U$173:$U$185</definedName>
    <definedName name="fosse" localSheetId="3">#REF!</definedName>
    <definedName name="fosse" localSheetId="0">#REF!</definedName>
    <definedName name="fosse">#REF!</definedName>
    <definedName name="provenance" localSheetId="3">[2]TVA!#REF!</definedName>
    <definedName name="provenance" localSheetId="0">[3]TVA!#REF!</definedName>
    <definedName name="provenance">#REF!</definedName>
    <definedName name="référence" localSheetId="3">[2]REFERENCES!$H$11:$T$186</definedName>
    <definedName name="référence" localSheetId="0">[3]REFERENCES!$H$11:$T$186</definedName>
    <definedName name="référence">#REF!</definedName>
    <definedName name="références">#REF!</definedName>
    <definedName name="taxe" localSheetId="3">[2]PROPADJ!$R$137:$R$139</definedName>
    <definedName name="taxe" localSheetId="0">[3]PROPADJ!$R$137:$R$139</definedName>
    <definedName name="taxe">PROPADJ!$S$137:$S$139</definedName>
    <definedName name="TAXES" localSheetId="2">#REF!</definedName>
    <definedName name="TAXES">[1]ANALYSE!$U$46:$U$48</definedName>
    <definedName name="Z_B7BF0273_8584_4459_823C_14EFC6EDE24F_.wvu.Cols" localSheetId="2" hidden="1">DECFIN!$O:$XFD</definedName>
    <definedName name="Z_B7BF0273_8584_4459_823C_14EFC6EDE24F_.wvu.Cols" localSheetId="0" hidden="1">INSTRUCTIONS!$D:$D,INSTRUCTIONS!$L:$XFD</definedName>
    <definedName name="Z_B7BF0273_8584_4459_823C_14EFC6EDE24F_.wvu.Cols" localSheetId="1" hidden="1">PROPADJ!$O:$XFD</definedName>
    <definedName name="Z_B7BF0273_8584_4459_823C_14EFC6EDE24F_.wvu.FilterData" localSheetId="1" hidden="1">PROPADJ!$H$138:$I$138</definedName>
    <definedName name="Z_B7BF0273_8584_4459_823C_14EFC6EDE24F_.wvu.PrintArea" localSheetId="0" hidden="1">INSTRUCTIONS!$A$1:$J$152</definedName>
    <definedName name="Z_B7BF0273_8584_4459_823C_14EFC6EDE24F_.wvu.Rows" localSheetId="2" hidden="1">DECFIN!$427:$1048576,DECFIN!$131:$133,DECFIN!$192:$192</definedName>
    <definedName name="Z_B7BF0273_8584_4459_823C_14EFC6EDE24F_.wvu.Rows" localSheetId="0" hidden="1">INSTRUCTIONS!$153:$1048576,INSTRUCTIONS!$36:$41,INSTRUCTIONS!$43:$45,INSTRUCTIONS!$59:$60,INSTRUCTIONS!$77:$77,INSTRUCTIONS!$78:$78,INSTRUCTIONS!$95:$97,INSTRUCTIONS!$102:$104,INSTRUCTIONS!$127:$144</definedName>
    <definedName name="Z_B7BF0273_8584_4459_823C_14EFC6EDE24F_.wvu.Rows" localSheetId="1" hidden="1">PROPADJ!$444:$1048576,PROPADJ!$64:$64,PROPADJ!$140:$141,PROPADJ!$382:$382</definedName>
    <definedName name="_xlnm.Print_Area" localSheetId="2">DECFIN!$A$1:$L$426</definedName>
    <definedName name="_xlnm.Print_Area" localSheetId="0">INSTRUCTIONS!$A$1:$J$152</definedName>
    <definedName name="_xlnm.Print_Area" localSheetId="1">PROPADJ!$A$1:$L$441</definedName>
  </definedNames>
  <calcPr calcId="162913"/>
  <customWorkbookViews>
    <customWorkbookView name="nec - Affichage personnalisé" guid="{B7BF0273-8584-4459-823C-14EFC6EDE24F}" mergeInterval="0" personalView="1" xWindow="-8" yWindow="27" windowWidth="1258" windowHeight="766" tabRatio="870" activeSheetId="19"/>
    <customWorkbookView name="Informatique - Affichage personnalisé" guid="{0DD33836-0581-4606-8255-C05F168C9A66}" mergeInterval="0" personalView="1" maximized="1" windowWidth="1268" windowHeight="726" activeSheetId="9"/>
  </customWorkbookViews>
</workbook>
</file>

<file path=xl/calcChain.xml><?xml version="1.0" encoding="utf-8"?>
<calcChain xmlns="http://schemas.openxmlformats.org/spreadsheetml/2006/main">
  <c r="H143" i="3" l="1"/>
  <c r="G20" i="2"/>
  <c r="G21" i="2"/>
  <c r="J63" i="3"/>
  <c r="J65" i="3"/>
  <c r="E67" i="3"/>
  <c r="E64" i="3"/>
  <c r="E65" i="3"/>
  <c r="I134" i="3"/>
  <c r="C4" i="21" s="1"/>
  <c r="C16" i="21"/>
  <c r="C24" i="21"/>
  <c r="C35" i="21"/>
  <c r="C47" i="21"/>
  <c r="C72" i="21"/>
  <c r="C94" i="21"/>
  <c r="C105" i="21"/>
  <c r="C127" i="21"/>
  <c r="C143" i="21"/>
  <c r="G157" i="2"/>
  <c r="A5" i="21" s="1"/>
  <c r="J157" i="2"/>
  <c r="J177" i="2"/>
  <c r="G177" i="2"/>
  <c r="G189" i="2"/>
  <c r="J189" i="2"/>
  <c r="J191" i="2"/>
  <c r="G191" i="2"/>
  <c r="G193" i="2"/>
  <c r="J193" i="2"/>
  <c r="G195" i="2"/>
  <c r="J195" i="2"/>
  <c r="G197" i="2"/>
  <c r="J197" i="2"/>
  <c r="G211" i="2"/>
  <c r="J211" i="2"/>
  <c r="G217" i="2"/>
  <c r="J217" i="2"/>
  <c r="J222" i="2"/>
  <c r="G222" i="2"/>
  <c r="G224" i="2"/>
  <c r="J224" i="2"/>
  <c r="J227" i="2"/>
  <c r="G227" i="2"/>
  <c r="G238" i="2"/>
  <c r="J238" i="2"/>
  <c r="J246" i="2"/>
  <c r="G246" i="2"/>
  <c r="G255" i="2"/>
  <c r="J255" i="2"/>
  <c r="G278" i="2"/>
  <c r="G282" i="2"/>
  <c r="J282" i="2"/>
  <c r="J278" i="2"/>
  <c r="J295" i="2"/>
  <c r="G295" i="2"/>
  <c r="G307" i="2"/>
  <c r="J307" i="2"/>
  <c r="J310" i="2"/>
  <c r="G310" i="2"/>
  <c r="G315" i="2"/>
  <c r="G316" i="2"/>
  <c r="G317" i="2"/>
  <c r="G318" i="2"/>
  <c r="G319" i="2"/>
  <c r="J315" i="2"/>
  <c r="J316" i="2"/>
  <c r="J317" i="2"/>
  <c r="J318" i="2"/>
  <c r="J319" i="2"/>
  <c r="J320" i="2"/>
  <c r="G320" i="2"/>
  <c r="J322" i="2"/>
  <c r="H293" i="3"/>
  <c r="H294" i="3"/>
  <c r="H295" i="3"/>
  <c r="H296" i="3"/>
  <c r="H292" i="3"/>
  <c r="H279" i="3"/>
  <c r="H280" i="3"/>
  <c r="H281" i="3"/>
  <c r="H282" i="3"/>
  <c r="H283" i="3"/>
  <c r="H284" i="3"/>
  <c r="H278" i="3"/>
  <c r="H269" i="3"/>
  <c r="H262" i="3"/>
  <c r="H263" i="3"/>
  <c r="H264" i="3"/>
  <c r="H265" i="3"/>
  <c r="H266" i="3"/>
  <c r="H267" i="3"/>
  <c r="H268" i="3"/>
  <c r="H261" i="3"/>
  <c r="H242" i="3"/>
  <c r="H243" i="3"/>
  <c r="H244" i="3"/>
  <c r="H245" i="3"/>
  <c r="H246" i="3"/>
  <c r="H241" i="3"/>
  <c r="H234" i="3"/>
  <c r="H235" i="3"/>
  <c r="H236" i="3"/>
  <c r="H237" i="3"/>
  <c r="H233" i="3"/>
  <c r="H227" i="3"/>
  <c r="H228" i="3"/>
  <c r="H229" i="3"/>
  <c r="H226" i="3"/>
  <c r="H213" i="3"/>
  <c r="H207" i="3"/>
  <c r="H208" i="3"/>
  <c r="H201" i="3"/>
  <c r="H202" i="3"/>
  <c r="H216" i="3"/>
  <c r="H212" i="3"/>
  <c r="H206" i="3"/>
  <c r="H200" i="3"/>
  <c r="H189" i="3"/>
  <c r="H187" i="3"/>
  <c r="H185" i="3"/>
  <c r="H183" i="3"/>
  <c r="H173" i="3"/>
  <c r="H174" i="3"/>
  <c r="H175" i="3"/>
  <c r="H176" i="3"/>
  <c r="H177" i="3"/>
  <c r="H178" i="3"/>
  <c r="H179" i="3"/>
  <c r="H180" i="3"/>
  <c r="H172" i="3"/>
  <c r="H153" i="3"/>
  <c r="H154" i="3"/>
  <c r="H155" i="3"/>
  <c r="H156" i="3"/>
  <c r="H157" i="3"/>
  <c r="H158" i="3"/>
  <c r="H159" i="3"/>
  <c r="H160" i="3"/>
  <c r="H161" i="3"/>
  <c r="H162" i="3"/>
  <c r="H163" i="3"/>
  <c r="H164" i="3"/>
  <c r="H165" i="3"/>
  <c r="H166" i="3"/>
  <c r="H167" i="3"/>
  <c r="H168" i="3"/>
  <c r="H152" i="3"/>
  <c r="H144" i="3"/>
  <c r="H145" i="3"/>
  <c r="H146" i="3"/>
  <c r="H147" i="3"/>
  <c r="H148" i="3"/>
  <c r="J34" i="2"/>
  <c r="C156" i="21" l="1"/>
  <c r="C141" i="21"/>
  <c r="C125" i="21"/>
  <c r="C103" i="21"/>
  <c r="C89" i="21"/>
  <c r="C67" i="21"/>
  <c r="C43" i="21"/>
  <c r="C33" i="21"/>
  <c r="C22" i="21"/>
  <c r="C14" i="21"/>
  <c r="C154" i="21"/>
  <c r="C139" i="21"/>
  <c r="C123" i="21"/>
  <c r="C101" i="21"/>
  <c r="C87" i="21"/>
  <c r="C62" i="21"/>
  <c r="C39" i="21"/>
  <c r="C28" i="21"/>
  <c r="C20" i="21"/>
  <c r="C12" i="21"/>
  <c r="C152" i="21"/>
  <c r="C129" i="21"/>
  <c r="C121" i="21"/>
  <c r="C96" i="21"/>
  <c r="C76" i="21"/>
  <c r="C60" i="21"/>
  <c r="C37" i="21"/>
  <c r="C26" i="21"/>
  <c r="C18" i="21"/>
  <c r="C7" i="21"/>
  <c r="C155" i="21"/>
  <c r="C144" i="21"/>
  <c r="C140" i="21"/>
  <c r="C128" i="21"/>
  <c r="C124" i="21"/>
  <c r="C106" i="21"/>
  <c r="C102" i="21"/>
  <c r="C95" i="21"/>
  <c r="C88" i="21"/>
  <c r="C73" i="21"/>
  <c r="C66" i="21"/>
  <c r="C49" i="21"/>
  <c r="C40" i="21"/>
  <c r="C36" i="21"/>
  <c r="C32" i="21"/>
  <c r="C25" i="21"/>
  <c r="C21" i="21"/>
  <c r="C17" i="21"/>
  <c r="C13" i="21"/>
  <c r="C6" i="21"/>
  <c r="C5" i="21"/>
  <c r="C3" i="21"/>
  <c r="C153" i="21"/>
  <c r="C142" i="21"/>
  <c r="C138" i="21"/>
  <c r="C126" i="21"/>
  <c r="C122" i="21"/>
  <c r="C104" i="21"/>
  <c r="C97" i="21"/>
  <c r="C93" i="21"/>
  <c r="C86" i="21"/>
  <c r="C68" i="21"/>
  <c r="C61" i="21"/>
  <c r="C45" i="21"/>
  <c r="C38" i="21"/>
  <c r="C34" i="21"/>
  <c r="C27" i="21"/>
  <c r="C23" i="21"/>
  <c r="C19" i="21"/>
  <c r="C15" i="21"/>
  <c r="C8" i="21"/>
  <c r="B156" i="21"/>
  <c r="B154" i="21"/>
  <c r="B152" i="21"/>
  <c r="B144" i="21"/>
  <c r="B142" i="21"/>
  <c r="B140" i="21"/>
  <c r="B138" i="21"/>
  <c r="B128" i="21"/>
  <c r="B126" i="21"/>
  <c r="B124" i="21"/>
  <c r="B122" i="21"/>
  <c r="B106" i="21"/>
  <c r="B104" i="21"/>
  <c r="B102" i="21"/>
  <c r="B96" i="21"/>
  <c r="B94" i="21"/>
  <c r="B88" i="21"/>
  <c r="B86" i="21"/>
  <c r="B76" i="21"/>
  <c r="B72" i="21"/>
  <c r="B68" i="21"/>
  <c r="B66" i="21"/>
  <c r="B62" i="21"/>
  <c r="B60" i="21"/>
  <c r="B40" i="21"/>
  <c r="B38" i="21"/>
  <c r="B36" i="21"/>
  <c r="B34" i="21"/>
  <c r="B32" i="21"/>
  <c r="B28" i="21"/>
  <c r="B26" i="21"/>
  <c r="B24" i="21"/>
  <c r="B22" i="21"/>
  <c r="B20" i="21"/>
  <c r="B18" i="21"/>
  <c r="B16" i="21"/>
  <c r="B14" i="21"/>
  <c r="B12" i="21"/>
  <c r="B8" i="21"/>
  <c r="B6" i="21"/>
  <c r="B4" i="21"/>
  <c r="B155" i="21"/>
  <c r="B153" i="21"/>
  <c r="B143" i="21"/>
  <c r="B141" i="21"/>
  <c r="B139" i="21"/>
  <c r="B129" i="21"/>
  <c r="B127" i="21"/>
  <c r="B125" i="21"/>
  <c r="B123" i="21"/>
  <c r="B121" i="21"/>
  <c r="B105" i="21"/>
  <c r="B103" i="21"/>
  <c r="B101" i="21"/>
  <c r="B97" i="21"/>
  <c r="B95" i="21"/>
  <c r="B93" i="21"/>
  <c r="B89" i="21"/>
  <c r="B87" i="21"/>
  <c r="B73" i="21"/>
  <c r="B67" i="21"/>
  <c r="B61" i="21"/>
  <c r="B49" i="21"/>
  <c r="B47" i="21"/>
  <c r="B45" i="21"/>
  <c r="B43" i="21"/>
  <c r="B39" i="21"/>
  <c r="B37" i="21"/>
  <c r="B35" i="21"/>
  <c r="B33" i="21"/>
  <c r="B27" i="21"/>
  <c r="B25" i="21"/>
  <c r="B23" i="21"/>
  <c r="B21" i="21"/>
  <c r="B19" i="21"/>
  <c r="B17" i="21"/>
  <c r="B15" i="21"/>
  <c r="B13" i="21"/>
  <c r="B7" i="21"/>
  <c r="B5" i="21"/>
  <c r="A3" i="21"/>
  <c r="A156" i="21"/>
  <c r="A154" i="21"/>
  <c r="A152" i="21"/>
  <c r="A144" i="21"/>
  <c r="A142" i="21"/>
  <c r="A140" i="21"/>
  <c r="A138" i="21"/>
  <c r="A128" i="21"/>
  <c r="A126" i="21"/>
  <c r="A124" i="21"/>
  <c r="A122" i="21"/>
  <c r="A106" i="21"/>
  <c r="A104" i="21"/>
  <c r="A102" i="21"/>
  <c r="A96" i="21"/>
  <c r="A94" i="21"/>
  <c r="A88" i="21"/>
  <c r="A86" i="21"/>
  <c r="A76" i="21"/>
  <c r="A72" i="21"/>
  <c r="A68" i="21"/>
  <c r="A66" i="21"/>
  <c r="A62" i="21"/>
  <c r="A60" i="21"/>
  <c r="A40" i="21"/>
  <c r="A38" i="21"/>
  <c r="A36" i="21"/>
  <c r="A34" i="21"/>
  <c r="A32" i="21"/>
  <c r="A28" i="21"/>
  <c r="A26" i="21"/>
  <c r="A24" i="21"/>
  <c r="A22" i="21"/>
  <c r="A20" i="21"/>
  <c r="A18" i="21"/>
  <c r="A16" i="21"/>
  <c r="A14" i="21"/>
  <c r="A12" i="21"/>
  <c r="A8" i="21"/>
  <c r="A6" i="21"/>
  <c r="B3" i="21"/>
  <c r="A4" i="21"/>
  <c r="A155" i="21"/>
  <c r="A153" i="21"/>
  <c r="A143" i="21"/>
  <c r="A141" i="21"/>
  <c r="A139" i="21"/>
  <c r="A129" i="21"/>
  <c r="A127" i="21"/>
  <c r="A125" i="21"/>
  <c r="A123" i="21"/>
  <c r="A121" i="21"/>
  <c r="A105" i="21"/>
  <c r="A103" i="21"/>
  <c r="A101" i="21"/>
  <c r="A97" i="21"/>
  <c r="A95" i="21"/>
  <c r="A93" i="21"/>
  <c r="A89" i="21"/>
  <c r="A87" i="21"/>
  <c r="A73" i="21"/>
  <c r="A67" i="21"/>
  <c r="A61" i="21"/>
  <c r="A49" i="21"/>
  <c r="A47" i="21"/>
  <c r="A45" i="21"/>
  <c r="A43" i="21"/>
  <c r="A39" i="21"/>
  <c r="A37" i="21"/>
  <c r="A35" i="21"/>
  <c r="A33" i="21"/>
  <c r="A27" i="21"/>
  <c r="A25" i="21"/>
  <c r="A23" i="21"/>
  <c r="A21" i="21"/>
  <c r="A19" i="21"/>
  <c r="A17" i="21"/>
  <c r="A15" i="21"/>
  <c r="A13" i="21"/>
  <c r="A7" i="21"/>
  <c r="K355" i="3" l="1"/>
  <c r="K302" i="3" s="1"/>
  <c r="C162" i="21" s="1"/>
  <c r="H355" i="3"/>
  <c r="G20" i="3" l="1"/>
  <c r="G21" i="3"/>
  <c r="G24" i="3"/>
  <c r="J33" i="3"/>
  <c r="J34" i="3"/>
  <c r="H81" i="3"/>
  <c r="I81" i="3"/>
  <c r="K81" i="3"/>
  <c r="L81" i="3"/>
  <c r="H82" i="3"/>
  <c r="I82" i="3"/>
  <c r="K82" i="3"/>
  <c r="L82" i="3"/>
  <c r="H83" i="3"/>
  <c r="I83" i="3"/>
  <c r="K83" i="3"/>
  <c r="L83" i="3"/>
  <c r="H84" i="3"/>
  <c r="I84" i="3"/>
  <c r="K84" i="3"/>
  <c r="L84" i="3"/>
  <c r="H85" i="3"/>
  <c r="I85" i="3"/>
  <c r="K85" i="3"/>
  <c r="L85" i="3"/>
  <c r="H86" i="3"/>
  <c r="I86" i="3"/>
  <c r="K86" i="3"/>
  <c r="L86" i="3"/>
  <c r="H87" i="3"/>
  <c r="I87" i="3"/>
  <c r="K87" i="3"/>
  <c r="L87" i="3"/>
  <c r="H88" i="3"/>
  <c r="I88" i="3"/>
  <c r="K88" i="3"/>
  <c r="L88" i="3"/>
  <c r="H89" i="3"/>
  <c r="I89" i="3"/>
  <c r="K89" i="3"/>
  <c r="L89" i="3"/>
  <c r="H90" i="3"/>
  <c r="I90" i="3"/>
  <c r="K90" i="3"/>
  <c r="L90" i="3"/>
  <c r="K91" i="3"/>
  <c r="H92" i="3"/>
  <c r="G149" i="3"/>
  <c r="J149" i="3"/>
  <c r="K149" i="3"/>
  <c r="C9" i="21" s="1"/>
  <c r="G169" i="3"/>
  <c r="J169" i="3"/>
  <c r="K169" i="3"/>
  <c r="C29" i="21" s="1"/>
  <c r="G181" i="3"/>
  <c r="J181" i="3"/>
  <c r="K181" i="3"/>
  <c r="C41" i="21" s="1"/>
  <c r="G183" i="3"/>
  <c r="J183" i="3"/>
  <c r="G185" i="3"/>
  <c r="J185" i="3"/>
  <c r="G187" i="3"/>
  <c r="J187" i="3"/>
  <c r="G189" i="3"/>
  <c r="J189" i="3"/>
  <c r="G203" i="3"/>
  <c r="J203" i="3"/>
  <c r="K203" i="3"/>
  <c r="C63" i="21" s="1"/>
  <c r="G209" i="3"/>
  <c r="J209" i="3"/>
  <c r="K209" i="3"/>
  <c r="C69" i="21" s="1"/>
  <c r="G214" i="3"/>
  <c r="J214" i="3"/>
  <c r="K214" i="3"/>
  <c r="C74" i="21" s="1"/>
  <c r="G216" i="3"/>
  <c r="J216" i="3"/>
  <c r="G219" i="3"/>
  <c r="J219" i="3"/>
  <c r="G230" i="3"/>
  <c r="J230" i="3"/>
  <c r="K230" i="3"/>
  <c r="C90" i="21" s="1"/>
  <c r="G238" i="3"/>
  <c r="J238" i="3"/>
  <c r="K238" i="3"/>
  <c r="C98" i="21" s="1"/>
  <c r="G247" i="3"/>
  <c r="J247" i="3"/>
  <c r="K247" i="3"/>
  <c r="C107" i="21" s="1"/>
  <c r="G270" i="3"/>
  <c r="J270" i="3"/>
  <c r="K270" i="3"/>
  <c r="C130" i="21" s="1"/>
  <c r="G274" i="3"/>
  <c r="J274" i="3"/>
  <c r="G287" i="3"/>
  <c r="J287" i="3"/>
  <c r="K287" i="3"/>
  <c r="G299" i="3"/>
  <c r="J299" i="3"/>
  <c r="K299" i="3"/>
  <c r="C159" i="21" s="1"/>
  <c r="G302" i="3"/>
  <c r="J302" i="3"/>
  <c r="G307" i="3"/>
  <c r="J307" i="3"/>
  <c r="G308" i="3"/>
  <c r="J308" i="3"/>
  <c r="G309" i="3"/>
  <c r="J309" i="3"/>
  <c r="G310" i="3"/>
  <c r="J310" i="3"/>
  <c r="G311" i="3"/>
  <c r="J311" i="3"/>
  <c r="G312" i="3"/>
  <c r="J312" i="3"/>
  <c r="D313" i="3"/>
  <c r="G24" i="2"/>
  <c r="J33" i="2"/>
  <c r="H89" i="2"/>
  <c r="I89" i="2"/>
  <c r="K89" i="2"/>
  <c r="L89" i="2"/>
  <c r="H90" i="2"/>
  <c r="I90" i="2"/>
  <c r="K90" i="2"/>
  <c r="L90" i="2"/>
  <c r="H91" i="2"/>
  <c r="I91" i="2"/>
  <c r="K91" i="2"/>
  <c r="L91" i="2"/>
  <c r="H92" i="2"/>
  <c r="I92" i="2"/>
  <c r="K92" i="2"/>
  <c r="L92" i="2"/>
  <c r="H93" i="2"/>
  <c r="I93" i="2"/>
  <c r="K93" i="2"/>
  <c r="L93" i="2"/>
  <c r="H94" i="2"/>
  <c r="I94" i="2"/>
  <c r="K94" i="2"/>
  <c r="L94" i="2"/>
  <c r="H95" i="2"/>
  <c r="I95" i="2"/>
  <c r="K95" i="2"/>
  <c r="L95" i="2"/>
  <c r="H96" i="2"/>
  <c r="I96" i="2"/>
  <c r="K96" i="2"/>
  <c r="L96" i="2"/>
  <c r="H97" i="2"/>
  <c r="I97" i="2"/>
  <c r="K97" i="2"/>
  <c r="L97" i="2"/>
  <c r="H98" i="2"/>
  <c r="H100" i="2" s="1"/>
  <c r="I98" i="2"/>
  <c r="I100" i="2" s="1"/>
  <c r="K98" i="2"/>
  <c r="K100" i="2" s="1"/>
  <c r="L98" i="2"/>
  <c r="L100" i="2" s="1"/>
  <c r="K99" i="2"/>
  <c r="H157" i="2"/>
  <c r="K157" i="2"/>
  <c r="B9" i="21" s="1"/>
  <c r="H177" i="2"/>
  <c r="A29" i="21" s="1"/>
  <c r="K177" i="2"/>
  <c r="H189" i="2"/>
  <c r="A41" i="21" s="1"/>
  <c r="K189" i="2"/>
  <c r="H211" i="2"/>
  <c r="A63" i="21" s="1"/>
  <c r="K211" i="2"/>
  <c r="H217" i="2"/>
  <c r="A69" i="21" s="1"/>
  <c r="K217" i="2"/>
  <c r="H222" i="2"/>
  <c r="A74" i="21" s="1"/>
  <c r="K222" i="2"/>
  <c r="H238" i="2"/>
  <c r="A90" i="21" s="1"/>
  <c r="K238" i="2"/>
  <c r="H246" i="2"/>
  <c r="A98" i="21" s="1"/>
  <c r="K246" i="2"/>
  <c r="H255" i="2"/>
  <c r="A107" i="21" s="1"/>
  <c r="K255" i="2"/>
  <c r="H278" i="2"/>
  <c r="K278" i="2"/>
  <c r="H295" i="2"/>
  <c r="A147" i="21" s="1"/>
  <c r="K295" i="2"/>
  <c r="H307" i="2"/>
  <c r="A159" i="21" s="1"/>
  <c r="K307" i="2"/>
  <c r="D321" i="2"/>
  <c r="H363" i="2"/>
  <c r="H310" i="2" s="1"/>
  <c r="K363" i="2"/>
  <c r="K310" i="2" s="1"/>
  <c r="K282" i="2" l="1"/>
  <c r="K92" i="3"/>
  <c r="I92" i="3"/>
  <c r="H317" i="2"/>
  <c r="A169" i="21" s="1"/>
  <c r="H318" i="2"/>
  <c r="A170" i="21" s="1"/>
  <c r="K310" i="3"/>
  <c r="C170" i="21" s="1"/>
  <c r="L92" i="3"/>
  <c r="K318" i="2"/>
  <c r="H299" i="3"/>
  <c r="B159" i="21"/>
  <c r="K317" i="2"/>
  <c r="H287" i="3"/>
  <c r="B147" i="21"/>
  <c r="K316" i="2"/>
  <c r="H274" i="3"/>
  <c r="B134" i="21"/>
  <c r="K309" i="3"/>
  <c r="C169" i="21" s="1"/>
  <c r="C147" i="21"/>
  <c r="H270" i="3"/>
  <c r="B130" i="21"/>
  <c r="H247" i="3"/>
  <c r="B107" i="21"/>
  <c r="H238" i="3"/>
  <c r="B98" i="21"/>
  <c r="H230" i="3"/>
  <c r="B90" i="21"/>
  <c r="H214" i="3"/>
  <c r="B74" i="21"/>
  <c r="H209" i="3"/>
  <c r="B69" i="21"/>
  <c r="H203" i="3"/>
  <c r="B63" i="21"/>
  <c r="H181" i="3"/>
  <c r="B41" i="21"/>
  <c r="H169" i="3"/>
  <c r="B29" i="21"/>
  <c r="A9" i="21"/>
  <c r="A130" i="21"/>
  <c r="H282" i="2"/>
  <c r="A134" i="21" s="1"/>
  <c r="H149" i="3"/>
  <c r="K311" i="3"/>
  <c r="C171" i="21" s="1"/>
  <c r="K274" i="3"/>
  <c r="K191" i="3"/>
  <c r="C51" i="21" s="1"/>
  <c r="K219" i="3"/>
  <c r="C79" i="21" s="1"/>
  <c r="A162" i="21"/>
  <c r="H199" i="2"/>
  <c r="A51" i="21" s="1"/>
  <c r="K199" i="2"/>
  <c r="B51" i="21" s="1"/>
  <c r="K227" i="2"/>
  <c r="B79" i="21" s="1"/>
  <c r="B162" i="21"/>
  <c r="K308" i="3" l="1"/>
  <c r="C168" i="21" s="1"/>
  <c r="C134" i="21"/>
  <c r="H308" i="3"/>
  <c r="B168" i="21"/>
  <c r="H310" i="3"/>
  <c r="B170" i="21"/>
  <c r="H309" i="3"/>
  <c r="B169" i="21"/>
  <c r="H316" i="2"/>
  <c r="K205" i="2"/>
  <c r="B57" i="21" s="1"/>
  <c r="H191" i="3"/>
  <c r="H219" i="3"/>
  <c r="H205" i="2"/>
  <c r="A57" i="21" s="1"/>
  <c r="K319" i="2"/>
  <c r="B171" i="21" s="1"/>
  <c r="H302" i="3"/>
  <c r="H319" i="2"/>
  <c r="A171" i="21" s="1"/>
  <c r="K197" i="3"/>
  <c r="C57" i="21" s="1"/>
  <c r="K307" i="3"/>
  <c r="C167" i="21" s="1"/>
  <c r="K249" i="3"/>
  <c r="C109" i="21" s="1"/>
  <c r="K257" i="2"/>
  <c r="B109" i="21" s="1"/>
  <c r="K315" i="2"/>
  <c r="B167" i="21" s="1"/>
  <c r="A168" i="21" l="1"/>
  <c r="K266" i="2"/>
  <c r="B118" i="21" s="1"/>
  <c r="H249" i="3"/>
  <c r="H197" i="3"/>
  <c r="K320" i="2"/>
  <c r="H307" i="3"/>
  <c r="H227" i="2"/>
  <c r="A79" i="21" s="1"/>
  <c r="H311" i="3"/>
  <c r="K312" i="3"/>
  <c r="C172" i="21" s="1"/>
  <c r="K258" i="3"/>
  <c r="C118" i="21" s="1"/>
  <c r="C173" i="21" l="1"/>
  <c r="C174" i="21" s="1"/>
  <c r="K321" i="2"/>
  <c r="H313" i="3" s="1"/>
  <c r="B172" i="21"/>
  <c r="H312" i="3"/>
  <c r="H258" i="3"/>
  <c r="H315" i="2"/>
  <c r="A167" i="21" s="1"/>
  <c r="H257" i="2"/>
  <c r="A109" i="21" s="1"/>
  <c r="K313" i="3"/>
  <c r="K322" i="2" l="1"/>
  <c r="H314" i="3" s="1"/>
  <c r="B173" i="21"/>
  <c r="B174" i="21" s="1"/>
  <c r="H266" i="2"/>
  <c r="H320" i="2"/>
  <c r="A172" i="21" s="1"/>
  <c r="K314" i="3"/>
  <c r="A118" i="21" l="1"/>
  <c r="A173" i="21"/>
  <c r="A174" i="21" s="1"/>
  <c r="H321" i="2"/>
  <c r="H322" i="2" l="1"/>
  <c r="E63" i="3" l="1"/>
  <c r="G19" i="3" s="1"/>
  <c r="G19" i="2"/>
</calcChain>
</file>

<file path=xl/sharedStrings.xml><?xml version="1.0" encoding="utf-8"?>
<sst xmlns="http://schemas.openxmlformats.org/spreadsheetml/2006/main" count="996" uniqueCount="245">
  <si>
    <t>Terrassement</t>
  </si>
  <si>
    <t>démolition</t>
  </si>
  <si>
    <t>fosse à purin</t>
  </si>
  <si>
    <t>installation de chantier</t>
  </si>
  <si>
    <t>fumière</t>
  </si>
  <si>
    <t>dallage</t>
  </si>
  <si>
    <t>fenil</t>
  </si>
  <si>
    <t>aire d'exercice ext.</t>
  </si>
  <si>
    <t>salle de traite (y compris sols)</t>
  </si>
  <si>
    <t>locaux techniques (y compris sols)</t>
  </si>
  <si>
    <t>Charpente</t>
  </si>
  <si>
    <t>soliveau</t>
  </si>
  <si>
    <t>bardage des façades</t>
  </si>
  <si>
    <t>toiture</t>
  </si>
  <si>
    <t>couverture</t>
  </si>
  <si>
    <t>ferblanterie</t>
  </si>
  <si>
    <t>séchoir (sans ventilateur)</t>
  </si>
  <si>
    <t>Sanitaire</t>
  </si>
  <si>
    <t>carrelage</t>
  </si>
  <si>
    <t>filets brise-vent</t>
  </si>
  <si>
    <t>B</t>
  </si>
  <si>
    <t>Traite</t>
  </si>
  <si>
    <t>salle de traite</t>
  </si>
  <si>
    <t>traite directe</t>
  </si>
  <si>
    <t>pont roulant</t>
  </si>
  <si>
    <t>séchoir (ventilateur)</t>
  </si>
  <si>
    <t>DAC</t>
  </si>
  <si>
    <t>évacuateur</t>
  </si>
  <si>
    <t>brasseur</t>
  </si>
  <si>
    <t>racleur</t>
  </si>
  <si>
    <t>cornadis</t>
  </si>
  <si>
    <t>barrières</t>
  </si>
  <si>
    <t>crèches</t>
  </si>
  <si>
    <t>logettes</t>
  </si>
  <si>
    <t>abreuvoirs</t>
  </si>
  <si>
    <t>boxes</t>
  </si>
  <si>
    <t>tapis</t>
  </si>
  <si>
    <t>robot</t>
  </si>
  <si>
    <t>C</t>
  </si>
  <si>
    <t>Accès</t>
  </si>
  <si>
    <t>Aménagements extérieurs</t>
  </si>
  <si>
    <t>D</t>
  </si>
  <si>
    <t>Notaire</t>
  </si>
  <si>
    <t>Banque</t>
  </si>
  <si>
    <t>global</t>
  </si>
  <si>
    <t>silo tranchée</t>
  </si>
  <si>
    <t>silo tour</t>
  </si>
  <si>
    <t>Capacité:</t>
  </si>
  <si>
    <t>bâtiment (pleine masse + en rigole)</t>
  </si>
  <si>
    <t xml:space="preserve">fourragère + stabulation </t>
  </si>
  <si>
    <t>portes intérieures, fenêtres</t>
  </si>
  <si>
    <t>asphalte</t>
  </si>
  <si>
    <t>Adduction d'eau*</t>
  </si>
  <si>
    <t>Eaux claires et usées*</t>
  </si>
  <si>
    <t>Electricité*</t>
  </si>
  <si>
    <t>Téléphone*</t>
  </si>
  <si>
    <t>* équipement uniquement</t>
  </si>
  <si>
    <t>Fouilles (pour eau, électricité, …)</t>
  </si>
  <si>
    <t>Enquête, permis</t>
  </si>
  <si>
    <t>Autres</t>
  </si>
  <si>
    <t>Devis</t>
  </si>
  <si>
    <t>UGB</t>
  </si>
  <si>
    <t>Fr.</t>
  </si>
  <si>
    <t>Géomètre</t>
  </si>
  <si>
    <t>Adresse:</t>
  </si>
  <si>
    <t>No postal, domicile:</t>
  </si>
  <si>
    <t>Zone:</t>
  </si>
  <si>
    <t>PGB</t>
  </si>
  <si>
    <t>Génisses 2-3 ans</t>
  </si>
  <si>
    <t>Génisses 1-2 ans</t>
  </si>
  <si>
    <t>Veaux d'élevage</t>
  </si>
  <si>
    <t>Veaux à l'engrais</t>
  </si>
  <si>
    <t>Vaches laitières</t>
  </si>
  <si>
    <t>Vaches allaitantes</t>
  </si>
  <si>
    <t>Veaux allaités</t>
  </si>
  <si>
    <t>Bovins engrais &lt;4 mois</t>
  </si>
  <si>
    <t>Bovins engrais &gt;4 mois</t>
  </si>
  <si>
    <t>Projeté</t>
  </si>
  <si>
    <t>Construit</t>
  </si>
  <si>
    <t>coef.PGB</t>
  </si>
  <si>
    <t>têtes</t>
  </si>
  <si>
    <t>Têtes</t>
  </si>
  <si>
    <t>Catégorie</t>
  </si>
  <si>
    <t>Effectif des animaux</t>
  </si>
  <si>
    <t>Volumes</t>
  </si>
  <si>
    <t>Silos</t>
  </si>
  <si>
    <t>Fenil</t>
  </si>
  <si>
    <t>Séchoir</t>
  </si>
  <si>
    <t>Paille</t>
  </si>
  <si>
    <t>Fosse à purin</t>
  </si>
  <si>
    <t>Surfaces</t>
  </si>
  <si>
    <t>Fumière</t>
  </si>
  <si>
    <t>Hangar</t>
  </si>
  <si>
    <t>Aire de promenade</t>
  </si>
  <si>
    <t>Etable (y compris fourragère)</t>
  </si>
  <si>
    <t>Pont du fenil</t>
  </si>
  <si>
    <t>Toiture</t>
  </si>
  <si>
    <t>Surface totale de construction</t>
  </si>
  <si>
    <t>m3</t>
  </si>
  <si>
    <t>m2</t>
  </si>
  <si>
    <t>Type:</t>
  </si>
  <si>
    <t>Volume total</t>
  </si>
  <si>
    <t>Total</t>
  </si>
  <si>
    <t>hangar</t>
  </si>
  <si>
    <t>faîtière de ventilation</t>
  </si>
  <si>
    <t>isolation locaux techniques</t>
  </si>
  <si>
    <t>Bref descriptif</t>
  </si>
  <si>
    <t>du projet:</t>
  </si>
  <si>
    <t>Soumissions</t>
  </si>
  <si>
    <t>A CONSTRUCTION</t>
  </si>
  <si>
    <t>TERRASSEMENT</t>
  </si>
  <si>
    <t>MACONNERIE</t>
  </si>
  <si>
    <t>CHARPENTE</t>
  </si>
  <si>
    <t>A reporter</t>
  </si>
  <si>
    <t>Report</t>
  </si>
  <si>
    <t>MENUISERIE</t>
  </si>
  <si>
    <t>DIVERS</t>
  </si>
  <si>
    <t>HONORAIRES</t>
  </si>
  <si>
    <t>Ingénieur</t>
  </si>
  <si>
    <t>Architecte</t>
  </si>
  <si>
    <t>EQUIPEMENTS DE FERME</t>
  </si>
  <si>
    <t>TRAITE</t>
  </si>
  <si>
    <t>FOURRAGE</t>
  </si>
  <si>
    <t>ENGRAIS DE FERME</t>
  </si>
  <si>
    <t>DETENTION DES ANIMAUX</t>
  </si>
  <si>
    <t>VIABILITES</t>
  </si>
  <si>
    <t>TAXES ET FRAIS</t>
  </si>
  <si>
    <t>RECAPITULATIF</t>
  </si>
  <si>
    <t>A</t>
  </si>
  <si>
    <t xml:space="preserve">TVA </t>
  </si>
  <si>
    <t>LISTE DES ENTREPRISES SOUMISSIONNAIRES</t>
  </si>
  <si>
    <t>Entreprises :</t>
  </si>
  <si>
    <t>Lieu :</t>
  </si>
  <si>
    <t>Montant :</t>
  </si>
  <si>
    <t>.......................</t>
  </si>
  <si>
    <t>Maçonnerie-B.-A.</t>
  </si>
  <si>
    <t>Électricité</t>
  </si>
  <si>
    <t>Équipements de ferme</t>
  </si>
  <si>
    <t>Dac</t>
  </si>
  <si>
    <t>Pont-roulant</t>
  </si>
  <si>
    <t>Brasseur</t>
  </si>
  <si>
    <t>.................</t>
  </si>
  <si>
    <t>L'auteur du projet :.........................................</t>
  </si>
  <si>
    <t>Lieu :.......................................</t>
  </si>
  <si>
    <t>Date :</t>
  </si>
  <si>
    <t>...............</t>
  </si>
  <si>
    <t>Le propriétaire     :.........................................</t>
  </si>
  <si>
    <t>PROPOSITION D'ADJUDICATION</t>
  </si>
  <si>
    <t>SUR LA BASE DE SOUMISSIONS</t>
  </si>
  <si>
    <t>PROPRIETE  DE</t>
  </si>
  <si>
    <t>Prénom, Nom:</t>
  </si>
  <si>
    <t>SITUE EN ZONE</t>
  </si>
  <si>
    <t>alimentation des veaux/nourrice</t>
  </si>
  <si>
    <t>peinture/peinture synthétique</t>
  </si>
  <si>
    <t>portes extérieures (si pas dans offre charpente)</t>
  </si>
  <si>
    <t>portes extérieures (si avec soumission charpente)</t>
  </si>
  <si>
    <t>superstructure (structure primaire et secondaire)</t>
  </si>
  <si>
    <t>fondations (jusqu'au niveau dallage)</t>
  </si>
  <si>
    <t>murs (depuis niveau dallage)</t>
  </si>
  <si>
    <t>Remarque préliminaire:</t>
  </si>
  <si>
    <t>Vous pouvez remplir le document avec des prix hors taxe (HT) ou avec la TVA déjà incluse (TTC). Veuillez par conséquent mentionner la notion HT ou TTC dans la case ci-dessous.</t>
  </si>
  <si>
    <t>HT</t>
  </si>
  <si>
    <t>Total engrais de ferme</t>
  </si>
  <si>
    <t>TTC</t>
  </si>
  <si>
    <t xml:space="preserve">TOTAL TAXE ET FRAIS </t>
  </si>
  <si>
    <t xml:space="preserve">TOTAL DES VIABILITES </t>
  </si>
  <si>
    <t xml:space="preserve">TOTAL CONSTRUCTION </t>
  </si>
  <si>
    <t xml:space="preserve">Total détention des animaux </t>
  </si>
  <si>
    <t xml:space="preserve">Total fourrage </t>
  </si>
  <si>
    <t xml:space="preserve">Total traite </t>
  </si>
  <si>
    <t xml:space="preserve">DIVERS ET IMPREVUS </t>
  </si>
  <si>
    <t xml:space="preserve">Total divers </t>
  </si>
  <si>
    <t xml:space="preserve">Total menuiserie </t>
  </si>
  <si>
    <t xml:space="preserve">SERRURERIE </t>
  </si>
  <si>
    <t xml:space="preserve">PARATONNERRE </t>
  </si>
  <si>
    <t xml:space="preserve">ELECTRICITE </t>
  </si>
  <si>
    <r>
      <t xml:space="preserve">SANITAIRE  </t>
    </r>
    <r>
      <rPr>
        <sz val="10"/>
        <rFont val="Arial"/>
        <family val="2"/>
      </rPr>
      <t>(sans abreuvoir)</t>
    </r>
  </si>
  <si>
    <t xml:space="preserve">Total charpente </t>
  </si>
  <si>
    <t xml:space="preserve">Total maçonnerie </t>
  </si>
  <si>
    <t xml:space="preserve">Total terrassement </t>
  </si>
  <si>
    <t>Les prix  sont indiqués:</t>
  </si>
  <si>
    <t xml:space="preserve">TOTAL EQUIPEMENTS DE FERME </t>
  </si>
  <si>
    <t>CAPACITE PROJETEE</t>
  </si>
  <si>
    <t>Décompte final</t>
  </si>
  <si>
    <t>DECOMPTE  FINAL</t>
  </si>
  <si>
    <t>ETABLI SUR LA BASE DES FACTURES</t>
  </si>
  <si>
    <t>CAPACITE REALISEE</t>
  </si>
  <si>
    <t>E</t>
  </si>
  <si>
    <t>TRAVAUX ET FOURNITURES PAR M.O.</t>
  </si>
  <si>
    <t>Fournitures:</t>
  </si>
  <si>
    <t>Main d'œuvre:</t>
  </si>
  <si>
    <t>TOTAL TRAVAUX ET FOUR. PAR M.O.</t>
  </si>
  <si>
    <t>TOTAL TR. ET FOUR. PAR  M.O.</t>
  </si>
  <si>
    <t xml:space="preserve">TOTAL A+B+C+D+E </t>
  </si>
  <si>
    <t xml:space="preserve">TOTAL TRAVAUX ET FOUR. PAR M.O. </t>
  </si>
  <si>
    <t>TOTAL TR. ET FOUR. PAR M.O.</t>
  </si>
  <si>
    <t>DES COÛTS DE CONSTRUCTION:</t>
  </si>
  <si>
    <t>INSTRUCTIONS D'UTILISATION</t>
  </si>
  <si>
    <t>Remarques préliminaires</t>
  </si>
  <si>
    <t>La codification couleur des cellules est la suivante:</t>
  </si>
  <si>
    <t>jaune</t>
  </si>
  <si>
    <t>il s'agit des cellules dans lesquelles une inscription est possible</t>
  </si>
  <si>
    <t>verte</t>
  </si>
  <si>
    <t xml:space="preserve">il s'agit des cellules contenant une formule </t>
  </si>
  <si>
    <t>bleue</t>
  </si>
  <si>
    <t>il s'agit des cellules contenant une liste déroulante avec un choix obligatoire</t>
  </si>
  <si>
    <t>Pour faciliter l'identification de ces documents en cas de constitution de dossier papier, il est possible d'imprimer sur du papier couleur correspondant à la couleur de l'onglet (jaune pour PROPADJ et bleu pour DECFIN).</t>
  </si>
  <si>
    <t>Feuille de saisie des fournitures et travaux pris en charge par le maître de l'ouvrage</t>
  </si>
  <si>
    <t>Cette feuille permet de saisir en détail les différents éléments que le maître de l'ouvrage souhaite prendre en charge lors de la réalisation de son projet. Les prix indiqués sont considérés comme des valeurs TTC.</t>
  </si>
  <si>
    <t>Cette feuille permet de saisir en détail les différents éléments que le maître de l'ouvrage a pris en charge lors de la réalisation de son projet. Les prix indiqués sont considérés comme des valeurs TTC.</t>
  </si>
  <si>
    <t>Valeur TVA:</t>
  </si>
  <si>
    <t xml:space="preserve">Total honoraires </t>
  </si>
  <si>
    <t>séparateur à lisier</t>
  </si>
  <si>
    <t>tank à lait</t>
  </si>
  <si>
    <t>en béton</t>
  </si>
  <si>
    <t>métallique</t>
  </si>
  <si>
    <t>coef.UGB</t>
  </si>
  <si>
    <t>couverture fosse</t>
  </si>
  <si>
    <t>grilles</t>
  </si>
  <si>
    <t>caillebotis, dalle, autre</t>
  </si>
  <si>
    <t>divers/global</t>
  </si>
  <si>
    <t>pompe</t>
  </si>
  <si>
    <t>TOTAL ABCDE HT</t>
  </si>
  <si>
    <t>TOTAL ABCDE TTC</t>
  </si>
  <si>
    <t>ZP</t>
  </si>
  <si>
    <t>ZC</t>
  </si>
  <si>
    <t>ZM1</t>
  </si>
  <si>
    <t>ZM2</t>
  </si>
  <si>
    <t>ZM3</t>
  </si>
  <si>
    <t>ZM4</t>
  </si>
  <si>
    <t>Les onglets de proposition d'adjudication et de décompte final</t>
  </si>
  <si>
    <t>L'onglet COÛTS HT</t>
  </si>
  <si>
    <t>Ils seront transmis de préférence sous forme de fichier informatique, ce qui permettra une plus grande rapidité de saisie.</t>
  </si>
  <si>
    <t>Chacun des documents (PROPADJ) et (DECFIN) comporte sept pages, structurées selon les documents utilisés jusqu'alors par le Service des améliorations foncières vaudois. La page d'en-tête peut être adaptée en y incluant les éléments particuliers des différents utilisateurs, ceci en fonction de leur ligne graphique. Par contre, ce qui est déjà inscrit restera identique pour chaque utilisateur.</t>
  </si>
  <si>
    <t>Il transforme automatiquement les données des feuilles PROPADJ et DECFIN en valeurs hors taxes. Afin que le calcul se fasse correctement, il faut ABSOLUMENT spécifier dans les onglets susmentionnées si les valeurs entrées sont HT ou TTC au moyen de la liste déroulante.                     De plus, cet onglet permet une comparaison entre le devis, la soumission et le décompte final.</t>
  </si>
  <si>
    <t xml:space="preserve">Répartition des volumes </t>
  </si>
  <si>
    <t xml:space="preserve">Cet outil a été conçu pour permettre aux bureaux d'architectes, d'ingénieurs et de construction d'avoir un classeur automatisé pour le suivi d'un dossier de construction rurale.                          </t>
  </si>
  <si>
    <t>Au vu de l'impérative concordance des valeurs insérées dans les différentes feuilles de ce classeur, celui-ci est protégé.</t>
  </si>
  <si>
    <t>Ces deux onglets sont à disposition des architectes et/ou maîtres de l'ouvrage et servent de support pour l'inscription des coûts des différents éléments de constructions.</t>
  </si>
  <si>
    <t>TABLEUR AUTOMATISÉ</t>
  </si>
  <si>
    <t>Vu et approuvé</t>
  </si>
  <si>
    <t>Il est important de rappeler à l'utilisateur de sélectionner si les montants sont indiqués HT ou TTC, ceci au moyen de la liste déroulante. En effet, une fois les valeurs inscrites dans ces deux onglets (soit les valeurs des devis et soumissions dans PROPADJ et celles du décompte final dans DECFIN), elles se dispatchent automatiquement dans l'onglet COÛTS HT.</t>
  </si>
  <si>
    <t>Conception: Jean-François Dupertuis, ProConseil</t>
  </si>
  <si>
    <t xml:space="preserve">Développement: Nicolas Ecabert, AGRIDEA </t>
  </si>
  <si>
    <t>Génisses 4-12 mois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</si>
</sst>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_ ;_ * \-#,##0_ ;_ * &quot;-&quot;_ ;_ @_ "/>
    <numFmt numFmtId="165" formatCode="_ * #,##0.00_ ;_ * \-#,##0.00_ ;_ * &quot;-&quot;??_ ;_ @_ "/>
    <numFmt numFmtId="166" formatCode="_ * #,##0.0_ ;_ * \-#,##0.0_ ;_ * &quot;-&quot;??_ ;_ @_ "/>
    <numFmt numFmtId="167" formatCode="_ * #,##0_ ;_ * \-#,##0_ ;_ * &quot;-&quot;??_ ;_ @_ "/>
    <numFmt numFmtId="168" formatCode="0.0"/>
    <numFmt numFmtId="169" formatCode="_ * #,##0.0_ ;_ * \-#,##0.0_ ;_ * &quot;-&quot;?_ ;_ @_ "/>
  </numFmts>
  <fonts count="30" x14ac:knownFonts="1">
    <font>
      <sz val="10"/>
      <name val="Arial"/>
    </font>
    <font>
      <sz val="10"/>
      <name val="Arial"/>
      <family val="2"/>
    </font>
    <font>
      <b/>
      <sz val="10"/>
      <name val="Arial"/>
      <family val="2"/>
    </font>
    <font>
      <sz val="10"/>
      <name val="Arial"/>
      <family val="2"/>
    </font>
    <font>
      <b/>
      <sz val="10"/>
      <name val="Arial"/>
      <family val="2"/>
    </font>
    <font>
      <sz val="10"/>
      <color indexed="12"/>
      <name val="Arial"/>
      <family val="2"/>
    </font>
    <font>
      <b/>
      <sz val="12"/>
      <name val="Arial"/>
      <family val="2"/>
    </font>
    <font>
      <b/>
      <sz val="16"/>
      <name val="Arial"/>
      <family val="2"/>
    </font>
    <font>
      <b/>
      <sz val="10"/>
      <color indexed="10"/>
      <name val="Arial"/>
      <family val="2"/>
    </font>
    <font>
      <sz val="10"/>
      <color indexed="10"/>
      <name val="Arial"/>
      <family val="2"/>
    </font>
    <font>
      <sz val="12"/>
      <name val="Arial"/>
      <family val="2"/>
    </font>
    <font>
      <b/>
      <sz val="12"/>
      <name val="Arial"/>
      <family val="2"/>
    </font>
    <font>
      <sz val="8"/>
      <name val="Arial"/>
      <family val="2"/>
    </font>
    <font>
      <b/>
      <u/>
      <sz val="10"/>
      <name val="Arial"/>
      <family val="2"/>
    </font>
    <font>
      <u/>
      <sz val="10"/>
      <name val="Arial"/>
      <family val="2"/>
    </font>
    <font>
      <sz val="12"/>
      <name val="Arial"/>
      <family val="2"/>
    </font>
    <font>
      <b/>
      <sz val="14"/>
      <name val="Arial"/>
      <family val="2"/>
    </font>
    <font>
      <sz val="11"/>
      <name val="Arial"/>
      <family val="2"/>
    </font>
    <font>
      <b/>
      <sz val="11"/>
      <name val="Arial"/>
      <family val="2"/>
    </font>
    <font>
      <sz val="10"/>
      <name val="Arial"/>
      <family val="2"/>
    </font>
    <font>
      <b/>
      <sz val="36"/>
      <color indexed="23"/>
      <name val="Apple Garamond"/>
    </font>
    <font>
      <b/>
      <sz val="14"/>
      <name val="AvantGarde CondDemi"/>
    </font>
    <font>
      <sz val="10"/>
      <name val="AvantGarde CondDemi"/>
    </font>
    <font>
      <b/>
      <sz val="12"/>
      <name val="Goudy Sans Book"/>
    </font>
    <font>
      <sz val="10"/>
      <name val="Goudy Sans Book"/>
    </font>
    <font>
      <sz val="8"/>
      <name val="Goudy Sans Book"/>
    </font>
    <font>
      <b/>
      <sz val="12"/>
      <name val="AvantGarde CondDemi"/>
    </font>
    <font>
      <sz val="12"/>
      <name val="AvantGarde CondDemi"/>
    </font>
    <font>
      <sz val="12"/>
      <name val="Goudy Sans Book"/>
    </font>
    <font>
      <b/>
      <sz val="10"/>
      <color rgb="FFFF0000"/>
      <name val="Arial"/>
      <family val="2"/>
    </font>
  </fonts>
  <fills count="13">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FFFF99"/>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CFFCC"/>
        <bgColor indexed="64"/>
      </patternFill>
    </fill>
    <fill>
      <patternFill patternType="solid">
        <fgColor rgb="FFCCFFFF"/>
        <bgColor indexed="64"/>
      </patternFill>
    </fill>
  </fills>
  <borders count="50">
    <border>
      <left/>
      <right/>
      <top/>
      <bottom/>
      <diagonal/>
    </border>
    <border>
      <left style="medium">
        <color indexed="64"/>
      </left>
      <right/>
      <top/>
      <bottom style="medium">
        <color indexed="64"/>
      </bottom>
      <diagonal/>
    </border>
    <border>
      <left/>
      <right/>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style="thin">
        <color indexed="64"/>
      </top>
      <bottom style="double">
        <color indexed="64"/>
      </bottom>
      <diagonal/>
    </border>
  </borders>
  <cellStyleXfs count="3">
    <xf numFmtId="0" fontId="0" fillId="0" borderId="0"/>
    <xf numFmtId="165" fontId="1" fillId="0" borderId="0" applyFont="0" applyFill="0" applyBorder="0" applyAlignment="0" applyProtection="0"/>
    <xf numFmtId="0" fontId="1" fillId="0" borderId="0"/>
  </cellStyleXfs>
  <cellXfs count="479">
    <xf numFmtId="0" fontId="0" fillId="0" borderId="0" xfId="0"/>
    <xf numFmtId="0" fontId="2" fillId="0" borderId="0" xfId="0" applyFont="1"/>
    <xf numFmtId="0" fontId="0" fillId="0" borderId="0" xfId="0" applyFill="1"/>
    <xf numFmtId="0" fontId="4" fillId="0" borderId="0" xfId="0" applyFont="1"/>
    <xf numFmtId="0" fontId="0" fillId="0" borderId="0" xfId="0" applyAlignment="1">
      <alignment horizontal="left"/>
    </xf>
    <xf numFmtId="0" fontId="3" fillId="0" borderId="0" xfId="0" applyFont="1"/>
    <xf numFmtId="0" fontId="5" fillId="0" borderId="0" xfId="0" applyFont="1"/>
    <xf numFmtId="0" fontId="0" fillId="0" borderId="0" xfId="0" applyAlignment="1"/>
    <xf numFmtId="0" fontId="4" fillId="3" borderId="0" xfId="0" applyFont="1" applyFill="1" applyBorder="1" applyAlignment="1" applyProtection="1">
      <protection locked="0"/>
    </xf>
    <xf numFmtId="0" fontId="1" fillId="0" borderId="0" xfId="0" applyFont="1"/>
    <xf numFmtId="0" fontId="4" fillId="0" borderId="0" xfId="0" applyFont="1" applyFill="1" applyAlignment="1">
      <alignment horizontal="center"/>
    </xf>
    <xf numFmtId="0" fontId="0" fillId="0" borderId="0" xfId="0" applyFill="1" applyAlignment="1">
      <alignment horizontal="center"/>
    </xf>
    <xf numFmtId="0" fontId="0" fillId="0" borderId="5" xfId="0" applyBorder="1" applyAlignment="1">
      <alignment horizontal="center" vertical="center"/>
    </xf>
    <xf numFmtId="0" fontId="0" fillId="0" borderId="8" xfId="0" applyBorder="1" applyAlignment="1">
      <alignment horizontal="center" vertical="center"/>
    </xf>
    <xf numFmtId="0" fontId="10" fillId="0" borderId="0" xfId="0" applyFont="1"/>
    <xf numFmtId="0" fontId="3" fillId="0" borderId="0" xfId="0" applyFont="1" applyAlignment="1"/>
    <xf numFmtId="0" fontId="2" fillId="0" borderId="0" xfId="0" applyFont="1" applyAlignment="1"/>
    <xf numFmtId="0" fontId="1" fillId="0" borderId="0" xfId="0" applyFont="1" applyAlignment="1"/>
    <xf numFmtId="0" fontId="9" fillId="0" borderId="0" xfId="0" applyFont="1" applyFill="1" applyAlignment="1"/>
    <xf numFmtId="0" fontId="3" fillId="3" borderId="0" xfId="0" applyFont="1" applyFill="1" applyAlignment="1" applyProtection="1">
      <protection locked="0"/>
    </xf>
    <xf numFmtId="0" fontId="1" fillId="3" borderId="0" xfId="0" applyFont="1" applyFill="1" applyAlignment="1"/>
    <xf numFmtId="0" fontId="1" fillId="0" borderId="0" xfId="0" applyFont="1" applyFill="1" applyAlignment="1"/>
    <xf numFmtId="0" fontId="4" fillId="0" borderId="0" xfId="0" applyFont="1" applyAlignment="1"/>
    <xf numFmtId="0" fontId="0" fillId="0" borderId="0" xfId="0" applyFill="1" applyAlignment="1"/>
    <xf numFmtId="0" fontId="0" fillId="0" borderId="0" xfId="0" applyFill="1" applyBorder="1" applyAlignment="1"/>
    <xf numFmtId="0" fontId="0" fillId="0" borderId="11" xfId="0" applyBorder="1" applyAlignment="1"/>
    <xf numFmtId="167" fontId="1" fillId="3" borderId="5" xfId="1" applyNumberFormat="1" applyFill="1" applyBorder="1" applyAlignment="1" applyProtection="1">
      <protection locked="0"/>
    </xf>
    <xf numFmtId="167" fontId="1" fillId="3" borderId="16" xfId="1" applyNumberFormat="1" applyFill="1" applyBorder="1" applyAlignment="1" applyProtection="1">
      <protection locked="0"/>
    </xf>
    <xf numFmtId="0" fontId="0" fillId="0" borderId="0" xfId="0" applyBorder="1" applyAlignment="1"/>
    <xf numFmtId="167" fontId="0" fillId="3" borderId="16" xfId="0" applyNumberFormat="1" applyFill="1" applyBorder="1" applyAlignment="1" applyProtection="1">
      <protection locked="0"/>
    </xf>
    <xf numFmtId="0" fontId="11" fillId="0" borderId="5" xfId="0" applyFont="1" applyBorder="1" applyAlignment="1">
      <alignment horizontal="centerContinuous" vertical="center"/>
    </xf>
    <xf numFmtId="0" fontId="10" fillId="0" borderId="0" xfId="0" applyFont="1" applyAlignment="1"/>
    <xf numFmtId="0" fontId="0" fillId="0" borderId="2" xfId="0" applyBorder="1" applyAlignment="1"/>
    <xf numFmtId="0" fontId="0" fillId="3" borderId="5" xfId="0" applyFill="1" applyBorder="1" applyAlignment="1" applyProtection="1">
      <protection locked="0"/>
    </xf>
    <xf numFmtId="0" fontId="0" fillId="3" borderId="0" xfId="0" applyFill="1" applyBorder="1" applyAlignment="1" applyProtection="1">
      <protection locked="0"/>
    </xf>
    <xf numFmtId="0" fontId="0" fillId="3" borderId="23" xfId="0" applyFill="1" applyBorder="1" applyAlignment="1" applyProtection="1">
      <protection locked="0"/>
    </xf>
    <xf numFmtId="0" fontId="0" fillId="3" borderId="24" xfId="0" applyFill="1" applyBorder="1" applyAlignment="1" applyProtection="1">
      <protection locked="0"/>
    </xf>
    <xf numFmtId="0" fontId="0" fillId="3" borderId="0" xfId="0" applyFill="1" applyBorder="1" applyAlignment="1"/>
    <xf numFmtId="0" fontId="0" fillId="3" borderId="18" xfId="0" applyFill="1" applyBorder="1" applyAlignment="1"/>
    <xf numFmtId="165" fontId="1" fillId="3" borderId="0" xfId="1" applyFill="1" applyBorder="1" applyAlignment="1" applyProtection="1">
      <protection locked="0"/>
    </xf>
    <xf numFmtId="165" fontId="1" fillId="0" borderId="0" xfId="1" applyFill="1" applyBorder="1" applyAlignment="1"/>
    <xf numFmtId="0" fontId="0" fillId="0" borderId="0" xfId="0" applyAlignment="1">
      <alignment horizontal="right"/>
    </xf>
    <xf numFmtId="167" fontId="1" fillId="3" borderId="27" xfId="1" applyNumberFormat="1" applyFill="1" applyBorder="1" applyAlignment="1" applyProtection="1">
      <protection locked="0"/>
    </xf>
    <xf numFmtId="167" fontId="1" fillId="3" borderId="17" xfId="1" applyNumberFormat="1" applyFill="1" applyBorder="1" applyAlignment="1" applyProtection="1">
      <protection locked="0"/>
    </xf>
    <xf numFmtId="167" fontId="3" fillId="3" borderId="5" xfId="1" applyNumberFormat="1" applyFont="1" applyFill="1" applyBorder="1" applyAlignment="1" applyProtection="1">
      <protection locked="0"/>
    </xf>
    <xf numFmtId="166" fontId="4" fillId="3" borderId="0" xfId="1" applyNumberFormat="1" applyFont="1" applyFill="1" applyAlignment="1" applyProtection="1">
      <protection locked="0"/>
    </xf>
    <xf numFmtId="166" fontId="18" fillId="2" borderId="0" xfId="1" applyNumberFormat="1" applyFont="1" applyFill="1"/>
    <xf numFmtId="167" fontId="4" fillId="0" borderId="15" xfId="1" applyNumberFormat="1" applyFont="1" applyFill="1" applyBorder="1" applyAlignment="1" applyProtection="1"/>
    <xf numFmtId="167" fontId="0" fillId="2" borderId="17" xfId="0" applyNumberFormat="1" applyFill="1" applyBorder="1" applyAlignment="1" applyProtection="1"/>
    <xf numFmtId="167" fontId="0" fillId="0" borderId="16" xfId="0" applyNumberFormat="1" applyFill="1" applyBorder="1" applyAlignment="1" applyProtection="1"/>
    <xf numFmtId="167" fontId="1" fillId="0" borderId="16" xfId="1" applyNumberFormat="1" applyFill="1" applyBorder="1" applyAlignment="1" applyProtection="1"/>
    <xf numFmtId="167" fontId="0" fillId="0" borderId="16" xfId="0" applyNumberFormat="1" applyFill="1" applyBorder="1" applyAlignment="1" applyProtection="1">
      <alignment horizontal="center"/>
    </xf>
    <xf numFmtId="167" fontId="1" fillId="2" borderId="17" xfId="1" applyNumberFormat="1" applyFill="1" applyBorder="1" applyAlignment="1" applyProtection="1"/>
    <xf numFmtId="167" fontId="1" fillId="0" borderId="30" xfId="1" applyNumberFormat="1" applyFont="1" applyFill="1" applyBorder="1" applyAlignment="1" applyProtection="1"/>
    <xf numFmtId="167" fontId="0" fillId="0" borderId="0" xfId="0" applyNumberFormat="1" applyFill="1" applyBorder="1" applyAlignment="1" applyProtection="1"/>
    <xf numFmtId="167" fontId="4" fillId="0" borderId="29" xfId="0" applyNumberFormat="1" applyFont="1" applyFill="1" applyBorder="1" applyAlignment="1" applyProtection="1">
      <alignment horizontal="center"/>
    </xf>
    <xf numFmtId="167" fontId="0" fillId="0" borderId="28" xfId="0" applyNumberFormat="1" applyFill="1" applyBorder="1" applyAlignment="1" applyProtection="1">
      <alignment horizontal="center"/>
    </xf>
    <xf numFmtId="167" fontId="0" fillId="0" borderId="30" xfId="0" applyNumberFormat="1" applyFill="1" applyBorder="1" applyAlignment="1" applyProtection="1">
      <alignment horizontal="center"/>
    </xf>
    <xf numFmtId="167" fontId="4" fillId="0" borderId="16" xfId="1" applyNumberFormat="1" applyFont="1" applyBorder="1" applyAlignment="1" applyProtection="1"/>
    <xf numFmtId="167" fontId="4" fillId="0" borderId="15" xfId="1" applyNumberFormat="1" applyFont="1" applyBorder="1" applyAlignment="1" applyProtection="1"/>
    <xf numFmtId="167" fontId="4" fillId="2" borderId="35" xfId="1" applyNumberFormat="1" applyFont="1" applyFill="1" applyBorder="1" applyAlignment="1" applyProtection="1"/>
    <xf numFmtId="0" fontId="0" fillId="0" borderId="0" xfId="0" applyAlignment="1" applyProtection="1"/>
    <xf numFmtId="0" fontId="4" fillId="0" borderId="10" xfId="0" applyFont="1" applyBorder="1" applyAlignment="1" applyProtection="1">
      <alignment horizontal="center"/>
    </xf>
    <xf numFmtId="0" fontId="0" fillId="0" borderId="4" xfId="0" applyBorder="1" applyAlignment="1" applyProtection="1">
      <alignment horizontal="center"/>
    </xf>
    <xf numFmtId="0" fontId="0" fillId="0" borderId="12" xfId="0" applyBorder="1" applyAlignment="1" applyProtection="1"/>
    <xf numFmtId="167" fontId="1" fillId="0" borderId="0" xfId="1" applyNumberFormat="1" applyFill="1" applyBorder="1" applyAlignment="1" applyProtection="1"/>
    <xf numFmtId="167" fontId="0" fillId="0" borderId="30" xfId="0" applyNumberFormat="1" applyFill="1" applyBorder="1" applyAlignment="1" applyProtection="1"/>
    <xf numFmtId="0" fontId="4" fillId="0" borderId="29" xfId="0" applyFont="1" applyBorder="1" applyAlignment="1" applyProtection="1">
      <alignment horizontal="center"/>
    </xf>
    <xf numFmtId="0" fontId="0" fillId="0" borderId="28" xfId="0" applyBorder="1" applyAlignment="1" applyProtection="1">
      <alignment horizontal="center"/>
    </xf>
    <xf numFmtId="167" fontId="4" fillId="2" borderId="12" xfId="0" applyNumberFormat="1" applyFont="1" applyFill="1" applyBorder="1" applyProtection="1"/>
    <xf numFmtId="167" fontId="4" fillId="2" borderId="16" xfId="0" applyNumberFormat="1" applyFont="1" applyFill="1" applyBorder="1" applyProtection="1"/>
    <xf numFmtId="167" fontId="4" fillId="2" borderId="16" xfId="0" applyNumberFormat="1" applyFont="1" applyFill="1" applyBorder="1" applyAlignment="1" applyProtection="1"/>
    <xf numFmtId="167" fontId="4" fillId="2" borderId="35" xfId="0" applyNumberFormat="1" applyFont="1" applyFill="1" applyBorder="1" applyAlignment="1" applyProtection="1"/>
    <xf numFmtId="0" fontId="0" fillId="0" borderId="21" xfId="0" applyBorder="1" applyAlignment="1" applyProtection="1"/>
    <xf numFmtId="167" fontId="1" fillId="2" borderId="27" xfId="1" applyNumberFormat="1" applyFill="1" applyBorder="1" applyAlignment="1" applyProtection="1"/>
    <xf numFmtId="167" fontId="4" fillId="2" borderId="19" xfId="1" applyNumberFormat="1" applyFont="1" applyFill="1" applyBorder="1" applyAlignment="1" applyProtection="1"/>
    <xf numFmtId="0" fontId="4" fillId="0" borderId="9" xfId="0" applyFont="1" applyBorder="1" applyAlignment="1" applyProtection="1">
      <alignment horizontal="center"/>
    </xf>
    <xf numFmtId="0" fontId="0" fillId="0" borderId="1" xfId="0" applyBorder="1" applyAlignment="1" applyProtection="1">
      <alignment horizontal="center"/>
    </xf>
    <xf numFmtId="167" fontId="4" fillId="0" borderId="13" xfId="1" applyNumberFormat="1" applyFont="1" applyFill="1" applyBorder="1" applyAlignment="1" applyProtection="1"/>
    <xf numFmtId="167" fontId="4" fillId="0" borderId="29" xfId="1" applyNumberFormat="1" applyFont="1" applyFill="1" applyBorder="1" applyAlignment="1" applyProtection="1">
      <alignment horizontal="center"/>
    </xf>
    <xf numFmtId="167" fontId="1" fillId="0" borderId="28" xfId="1" applyNumberFormat="1" applyFont="1" applyFill="1" applyBorder="1" applyAlignment="1" applyProtection="1">
      <alignment horizontal="center"/>
    </xf>
    <xf numFmtId="167" fontId="1" fillId="0" borderId="5" xfId="1" applyNumberFormat="1" applyFont="1" applyFill="1" applyBorder="1" applyAlignment="1" applyProtection="1">
      <alignment horizontal="center"/>
    </xf>
    <xf numFmtId="167" fontId="1" fillId="0" borderId="8" xfId="1" applyNumberFormat="1" applyFont="1" applyFill="1" applyBorder="1" applyAlignment="1" applyProtection="1">
      <alignment horizontal="center"/>
    </xf>
    <xf numFmtId="167" fontId="4" fillId="0" borderId="5" xfId="1" applyNumberFormat="1" applyFont="1" applyBorder="1" applyAlignment="1" applyProtection="1"/>
    <xf numFmtId="167" fontId="1" fillId="0" borderId="5" xfId="1" applyNumberFormat="1" applyFill="1" applyBorder="1" applyAlignment="1" applyProtection="1"/>
    <xf numFmtId="167" fontId="4" fillId="0" borderId="14" xfId="1" applyNumberFormat="1" applyFont="1" applyBorder="1" applyAlignment="1" applyProtection="1"/>
    <xf numFmtId="167" fontId="4" fillId="0" borderId="14" xfId="1" applyNumberFormat="1" applyFont="1" applyFill="1" applyBorder="1" applyAlignment="1" applyProtection="1"/>
    <xf numFmtId="167" fontId="1" fillId="0" borderId="8" xfId="1" applyNumberFormat="1" applyFill="1" applyBorder="1" applyAlignment="1" applyProtection="1"/>
    <xf numFmtId="167" fontId="4" fillId="0" borderId="19" xfId="1" applyNumberFormat="1" applyFont="1" applyFill="1" applyBorder="1" applyAlignment="1" applyProtection="1"/>
    <xf numFmtId="167" fontId="4" fillId="2" borderId="19" xfId="0" applyNumberFormat="1" applyFont="1" applyFill="1" applyBorder="1" applyAlignment="1" applyProtection="1"/>
    <xf numFmtId="167" fontId="4" fillId="2" borderId="26" xfId="0" applyNumberFormat="1" applyFont="1" applyFill="1" applyBorder="1" applyAlignment="1" applyProtection="1"/>
    <xf numFmtId="0" fontId="19" fillId="0" borderId="0" xfId="0" applyFont="1" applyAlignment="1"/>
    <xf numFmtId="0" fontId="19" fillId="0" borderId="0" xfId="0" applyFont="1"/>
    <xf numFmtId="0" fontId="0" fillId="3" borderId="16" xfId="0" applyFill="1" applyBorder="1" applyAlignment="1" applyProtection="1">
      <protection locked="0"/>
    </xf>
    <xf numFmtId="165" fontId="1" fillId="3" borderId="16" xfId="1" applyFill="1" applyBorder="1" applyAlignment="1" applyProtection="1">
      <protection locked="0"/>
    </xf>
    <xf numFmtId="0" fontId="0" fillId="0" borderId="16" xfId="0" applyFill="1" applyBorder="1" applyAlignment="1" applyProtection="1"/>
    <xf numFmtId="165" fontId="4" fillId="3" borderId="16" xfId="1" applyFont="1" applyFill="1" applyBorder="1" applyAlignment="1" applyProtection="1">
      <protection locked="0"/>
    </xf>
    <xf numFmtId="0" fontId="0" fillId="3" borderId="0" xfId="0" applyFill="1" applyBorder="1" applyAlignment="1" applyProtection="1">
      <alignment horizontal="right"/>
      <protection locked="0"/>
    </xf>
    <xf numFmtId="165" fontId="1" fillId="2" borderId="19" xfId="1" applyFill="1" applyBorder="1" applyAlignment="1" applyProtection="1"/>
    <xf numFmtId="165" fontId="1" fillId="2" borderId="26" xfId="1" applyFill="1" applyBorder="1" applyAlignment="1" applyProtection="1"/>
    <xf numFmtId="167" fontId="4" fillId="2" borderId="28" xfId="0" applyNumberFormat="1" applyFont="1" applyFill="1" applyBorder="1" applyAlignment="1"/>
    <xf numFmtId="0" fontId="0" fillId="7" borderId="0" xfId="0" applyFill="1" applyBorder="1" applyAlignment="1"/>
    <xf numFmtId="0" fontId="0" fillId="7" borderId="0" xfId="0" applyFill="1"/>
    <xf numFmtId="0" fontId="0" fillId="7" borderId="11" xfId="0" applyFill="1" applyBorder="1" applyAlignment="1"/>
    <xf numFmtId="0" fontId="0" fillId="7" borderId="0" xfId="0" applyFill="1" applyAlignment="1"/>
    <xf numFmtId="0" fontId="4" fillId="7" borderId="0" xfId="0" applyFont="1" applyFill="1" applyAlignment="1"/>
    <xf numFmtId="0" fontId="0" fillId="7" borderId="0" xfId="0" applyFill="1" applyAlignment="1" applyProtection="1"/>
    <xf numFmtId="0" fontId="1" fillId="7" borderId="0" xfId="0" applyFont="1" applyFill="1" applyAlignment="1"/>
    <xf numFmtId="0" fontId="3" fillId="7" borderId="0" xfId="0" applyFont="1" applyFill="1" applyAlignment="1"/>
    <xf numFmtId="0" fontId="4" fillId="7" borderId="0" xfId="0" applyFont="1" applyFill="1" applyBorder="1" applyAlignment="1"/>
    <xf numFmtId="0" fontId="0" fillId="7" borderId="7" xfId="0" applyFill="1" applyBorder="1" applyAlignment="1"/>
    <xf numFmtId="0" fontId="0" fillId="7" borderId="22" xfId="0" applyFill="1" applyBorder="1" applyAlignment="1"/>
    <xf numFmtId="0" fontId="4" fillId="7" borderId="5" xfId="0" applyFont="1" applyFill="1" applyBorder="1" applyAlignment="1"/>
    <xf numFmtId="0" fontId="0" fillId="7" borderId="0" xfId="0" applyFill="1" applyBorder="1" applyAlignment="1" applyProtection="1">
      <alignment horizontal="left"/>
      <protection locked="0"/>
    </xf>
    <xf numFmtId="0" fontId="0" fillId="7" borderId="0" xfId="0" applyFill="1" applyProtection="1">
      <protection locked="0"/>
    </xf>
    <xf numFmtId="0" fontId="0" fillId="7" borderId="0" xfId="0" applyFill="1" applyAlignment="1" applyProtection="1">
      <protection locked="0"/>
    </xf>
    <xf numFmtId="168" fontId="0" fillId="7" borderId="0" xfId="0" applyNumberFormat="1" applyFill="1" applyAlignment="1" applyProtection="1">
      <protection locked="0"/>
    </xf>
    <xf numFmtId="0" fontId="4" fillId="7" borderId="0" xfId="0" applyFont="1" applyFill="1" applyAlignment="1" applyProtection="1">
      <alignment horizontal="centerContinuous" vertical="center"/>
      <protection locked="0"/>
    </xf>
    <xf numFmtId="0" fontId="3" fillId="7" borderId="0" xfId="0" applyFont="1" applyFill="1" applyAlignment="1" applyProtection="1">
      <alignment horizontal="centerContinuous"/>
      <protection locked="0"/>
    </xf>
    <xf numFmtId="168" fontId="3" fillId="7" borderId="0" xfId="0" applyNumberFormat="1" applyFont="1" applyFill="1" applyAlignment="1" applyProtection="1">
      <protection locked="0"/>
    </xf>
    <xf numFmtId="0" fontId="3" fillId="7" borderId="0" xfId="0" applyFont="1" applyFill="1"/>
    <xf numFmtId="0" fontId="3" fillId="7" borderId="0" xfId="0" applyFont="1" applyFill="1" applyBorder="1" applyAlignment="1" applyProtection="1">
      <alignment horizontal="left"/>
      <protection locked="0"/>
    </xf>
    <xf numFmtId="0" fontId="3" fillId="7" borderId="0" xfId="0" applyFont="1" applyFill="1" applyProtection="1">
      <protection locked="0"/>
    </xf>
    <xf numFmtId="0" fontId="3" fillId="7" borderId="0" xfId="0" applyFont="1" applyFill="1" applyAlignment="1" applyProtection="1">
      <protection locked="0"/>
    </xf>
    <xf numFmtId="0" fontId="4" fillId="7" borderId="0" xfId="0" applyFont="1" applyFill="1" applyBorder="1" applyAlignment="1" applyProtection="1">
      <alignment horizontal="left"/>
      <protection locked="0"/>
    </xf>
    <xf numFmtId="0" fontId="4" fillId="7" borderId="0" xfId="0" applyFont="1" applyFill="1" applyProtection="1">
      <protection locked="0"/>
    </xf>
    <xf numFmtId="0" fontId="16" fillId="7" borderId="0" xfId="0" applyFont="1" applyFill="1" applyAlignment="1" applyProtection="1">
      <alignment horizontal="left"/>
      <protection locked="0"/>
    </xf>
    <xf numFmtId="0" fontId="4" fillId="7" borderId="0" xfId="0" applyFont="1" applyFill="1" applyAlignment="1" applyProtection="1">
      <protection locked="0"/>
    </xf>
    <xf numFmtId="0" fontId="4" fillId="7" borderId="0" xfId="0" applyFont="1" applyFill="1"/>
    <xf numFmtId="0" fontId="6" fillId="7" borderId="0" xfId="0" applyFont="1" applyFill="1" applyAlignment="1" applyProtection="1">
      <alignment horizontal="left" vertical="top" wrapText="1"/>
      <protection locked="0"/>
    </xf>
    <xf numFmtId="0" fontId="17" fillId="7" borderId="0" xfId="0" applyFont="1" applyFill="1" applyProtection="1">
      <protection locked="0"/>
    </xf>
    <xf numFmtId="0" fontId="18" fillId="7" borderId="0" xfId="0" applyFont="1" applyFill="1" applyProtection="1">
      <protection locked="0"/>
    </xf>
    <xf numFmtId="0" fontId="0" fillId="7" borderId="0" xfId="0" applyFill="1" applyProtection="1"/>
    <xf numFmtId="168" fontId="0" fillId="7" borderId="0" xfId="0" applyNumberFormat="1" applyFill="1" applyAlignment="1" applyProtection="1"/>
    <xf numFmtId="168" fontId="0" fillId="7" borderId="0" xfId="0" applyNumberFormat="1" applyFill="1" applyAlignment="1"/>
    <xf numFmtId="0" fontId="4" fillId="7" borderId="0" xfId="0" applyFont="1" applyFill="1" applyBorder="1" applyAlignment="1">
      <alignment horizontal="center" vertical="center"/>
    </xf>
    <xf numFmtId="0" fontId="13" fillId="7" borderId="0" xfId="0" applyFont="1" applyFill="1"/>
    <xf numFmtId="0" fontId="3" fillId="7" borderId="0" xfId="0" applyFont="1" applyFill="1" applyBorder="1"/>
    <xf numFmtId="0" fontId="4" fillId="7" borderId="0" xfId="0" applyFont="1" applyFill="1" applyBorder="1"/>
    <xf numFmtId="0" fontId="14" fillId="7" borderId="0" xfId="0" applyFont="1" applyFill="1"/>
    <xf numFmtId="0" fontId="3" fillId="7" borderId="0" xfId="0" applyFont="1" applyFill="1" applyAlignment="1">
      <alignment horizontal="center"/>
    </xf>
    <xf numFmtId="0" fontId="3" fillId="7" borderId="0" xfId="0" applyFont="1" applyFill="1" applyAlignment="1">
      <alignment horizontal="left"/>
    </xf>
    <xf numFmtId="0" fontId="3" fillId="7" borderId="0" xfId="0" applyFont="1" applyFill="1" applyAlignment="1">
      <alignment horizontal="right"/>
    </xf>
    <xf numFmtId="0" fontId="0" fillId="7" borderId="0" xfId="0" applyFill="1" applyAlignment="1">
      <alignment horizontal="left"/>
    </xf>
    <xf numFmtId="0" fontId="0" fillId="7" borderId="18" xfId="0" applyFill="1" applyBorder="1" applyAlignment="1"/>
    <xf numFmtId="0" fontId="0" fillId="7" borderId="32" xfId="0" applyFill="1" applyBorder="1" applyAlignment="1"/>
    <xf numFmtId="167" fontId="0" fillId="7" borderId="0" xfId="0" applyNumberFormat="1" applyFill="1" applyBorder="1" applyAlignment="1" applyProtection="1">
      <protection locked="0"/>
    </xf>
    <xf numFmtId="168" fontId="3" fillId="7" borderId="0" xfId="0" applyNumberFormat="1" applyFont="1" applyFill="1" applyAlignment="1"/>
    <xf numFmtId="0" fontId="3" fillId="7" borderId="0" xfId="0" applyFont="1" applyFill="1" applyBorder="1" applyAlignment="1">
      <alignment horizontal="left"/>
    </xf>
    <xf numFmtId="0" fontId="2" fillId="7" borderId="0" xfId="0" applyFont="1" applyFill="1" applyAlignment="1"/>
    <xf numFmtId="0" fontId="6" fillId="7" borderId="0" xfId="0" applyFont="1" applyFill="1" applyAlignment="1">
      <alignment horizontal="center"/>
    </xf>
    <xf numFmtId="0" fontId="10" fillId="7" borderId="0" xfId="0" applyFont="1" applyFill="1" applyAlignment="1"/>
    <xf numFmtId="0" fontId="19" fillId="7" borderId="0" xfId="0" applyFont="1" applyFill="1" applyAlignment="1"/>
    <xf numFmtId="0" fontId="16" fillId="7" borderId="0" xfId="0" applyFont="1" applyFill="1" applyAlignment="1">
      <alignment horizontal="left"/>
    </xf>
    <xf numFmtId="168" fontId="4" fillId="7" borderId="0" xfId="0" applyNumberFormat="1" applyFont="1" applyFill="1" applyAlignment="1"/>
    <xf numFmtId="0" fontId="3" fillId="7" borderId="0" xfId="0" applyFont="1" applyFill="1" applyAlignment="1">
      <alignment horizontal="centerContinuous"/>
    </xf>
    <xf numFmtId="0" fontId="15" fillId="7" borderId="0" xfId="0" applyFont="1" applyFill="1"/>
    <xf numFmtId="0" fontId="17" fillId="7" borderId="0" xfId="0" applyFont="1" applyFill="1"/>
    <xf numFmtId="0" fontId="18" fillId="7" borderId="0" xfId="0" applyFont="1" applyFill="1" applyAlignment="1">
      <alignment horizontal="left"/>
    </xf>
    <xf numFmtId="0" fontId="7" fillId="7" borderId="0" xfId="0" applyFont="1" applyFill="1" applyAlignment="1" applyProtection="1">
      <alignment horizontal="centerContinuous"/>
      <protection locked="0"/>
    </xf>
    <xf numFmtId="0" fontId="7" fillId="7" borderId="0" xfId="0" applyFont="1" applyFill="1" applyAlignment="1" applyProtection="1">
      <alignment horizontal="center"/>
      <protection locked="0"/>
    </xf>
    <xf numFmtId="0" fontId="2" fillId="7" borderId="0" xfId="0" applyFont="1" applyFill="1"/>
    <xf numFmtId="0" fontId="6" fillId="7" borderId="0" xfId="0" applyFont="1" applyFill="1" applyAlignment="1" applyProtection="1">
      <alignment horizontal="centerContinuous"/>
      <protection locked="0"/>
    </xf>
    <xf numFmtId="0" fontId="6" fillId="7" borderId="0" xfId="0" applyFont="1" applyFill="1" applyAlignment="1" applyProtection="1">
      <alignment horizontal="center"/>
      <protection locked="0"/>
    </xf>
    <xf numFmtId="168" fontId="1" fillId="7" borderId="0" xfId="0" applyNumberFormat="1" applyFont="1" applyFill="1" applyAlignment="1"/>
    <xf numFmtId="0" fontId="9" fillId="7" borderId="0" xfId="0" applyFont="1" applyFill="1" applyAlignment="1"/>
    <xf numFmtId="0" fontId="1" fillId="7" borderId="0" xfId="0" applyFont="1" applyFill="1"/>
    <xf numFmtId="0" fontId="4" fillId="7" borderId="0" xfId="0" applyFont="1" applyFill="1" applyAlignment="1">
      <alignment horizontal="right"/>
    </xf>
    <xf numFmtId="0" fontId="7" fillId="7" borderId="0" xfId="0" applyFont="1" applyFill="1" applyAlignment="1">
      <alignment horizontal="centerContinuous"/>
    </xf>
    <xf numFmtId="0" fontId="0" fillId="7" borderId="21" xfId="0" applyFill="1" applyBorder="1" applyAlignment="1"/>
    <xf numFmtId="0" fontId="10" fillId="7" borderId="5" xfId="0" applyFont="1" applyFill="1" applyBorder="1" applyAlignment="1"/>
    <xf numFmtId="0" fontId="11" fillId="7" borderId="0" xfId="0" applyFont="1" applyFill="1" applyBorder="1" applyAlignment="1"/>
    <xf numFmtId="0" fontId="10" fillId="7" borderId="0" xfId="0" applyFont="1" applyFill="1" applyBorder="1" applyAlignment="1"/>
    <xf numFmtId="0" fontId="0" fillId="7" borderId="6" xfId="0" applyFill="1" applyBorder="1" applyAlignment="1"/>
    <xf numFmtId="0" fontId="0" fillId="7" borderId="2" xfId="0" applyFill="1" applyBorder="1" applyAlignment="1"/>
    <xf numFmtId="0" fontId="0" fillId="7" borderId="8" xfId="0" applyFill="1" applyBorder="1" applyAlignment="1"/>
    <xf numFmtId="0" fontId="0" fillId="7" borderId="5" xfId="0" applyFill="1" applyBorder="1" applyAlignment="1"/>
    <xf numFmtId="0" fontId="0" fillId="7" borderId="0" xfId="0" applyFill="1" applyAlignment="1">
      <alignment wrapText="1"/>
    </xf>
    <xf numFmtId="168" fontId="0" fillId="7" borderId="0" xfId="0" applyNumberFormat="1" applyFill="1" applyBorder="1" applyAlignment="1"/>
    <xf numFmtId="0" fontId="10" fillId="7" borderId="18" xfId="0" applyFont="1" applyFill="1" applyBorder="1" applyAlignment="1"/>
    <xf numFmtId="0" fontId="11" fillId="7" borderId="5" xfId="0" applyFont="1" applyFill="1" applyBorder="1" applyAlignment="1">
      <alignment horizontal="centerContinuous" vertical="center"/>
    </xf>
    <xf numFmtId="0" fontId="11" fillId="7" borderId="0" xfId="0" applyFont="1" applyFill="1" applyBorder="1" applyAlignment="1">
      <alignment horizontal="centerContinuous" vertical="center"/>
    </xf>
    <xf numFmtId="0" fontId="11" fillId="7" borderId="18" xfId="0" applyFont="1" applyFill="1" applyBorder="1" applyAlignment="1">
      <alignment horizontal="centerContinuous" vertical="center"/>
    </xf>
    <xf numFmtId="0" fontId="0" fillId="7" borderId="34" xfId="0" applyFill="1" applyBorder="1" applyAlignment="1"/>
    <xf numFmtId="0" fontId="4" fillId="7" borderId="6" xfId="0" applyFont="1" applyFill="1" applyBorder="1" applyAlignment="1">
      <alignment horizontal="center" vertical="center"/>
    </xf>
    <xf numFmtId="0" fontId="4" fillId="7" borderId="2" xfId="0" applyFont="1" applyFill="1" applyBorder="1" applyAlignment="1">
      <alignment horizontal="center" vertical="center"/>
    </xf>
    <xf numFmtId="0" fontId="4" fillId="7" borderId="34" xfId="0" applyFont="1" applyFill="1" applyBorder="1" applyAlignment="1">
      <alignment horizontal="center" vertical="center"/>
    </xf>
    <xf numFmtId="0" fontId="3" fillId="7" borderId="31" xfId="0" applyFont="1" applyFill="1" applyBorder="1" applyAlignment="1"/>
    <xf numFmtId="0" fontId="0" fillId="7" borderId="40" xfId="0" applyFill="1" applyBorder="1" applyAlignment="1"/>
    <xf numFmtId="0" fontId="0" fillId="7" borderId="8" xfId="0" applyFill="1" applyBorder="1" applyAlignment="1">
      <alignment horizontal="center" vertical="center"/>
    </xf>
    <xf numFmtId="0" fontId="0" fillId="7" borderId="31" xfId="0" applyFill="1" applyBorder="1" applyAlignment="1">
      <alignment horizontal="center" vertical="center"/>
    </xf>
    <xf numFmtId="0" fontId="0" fillId="7" borderId="41" xfId="0" applyFill="1" applyBorder="1" applyAlignment="1">
      <alignment horizontal="center" vertical="center"/>
    </xf>
    <xf numFmtId="0" fontId="0" fillId="7" borderId="40" xfId="0" applyFill="1" applyBorder="1" applyAlignment="1">
      <alignment horizontal="center" vertical="center"/>
    </xf>
    <xf numFmtId="0" fontId="0" fillId="7" borderId="23" xfId="0" applyFill="1" applyBorder="1" applyAlignment="1"/>
    <xf numFmtId="0" fontId="0" fillId="7" borderId="24" xfId="0" applyFill="1" applyBorder="1" applyAlignment="1"/>
    <xf numFmtId="0" fontId="0" fillId="7" borderId="5" xfId="0" applyFill="1" applyBorder="1" applyAlignment="1">
      <alignment horizontal="center" vertical="center"/>
    </xf>
    <xf numFmtId="0" fontId="0" fillId="7" borderId="23" xfId="0" applyFill="1" applyBorder="1" applyAlignment="1">
      <alignment horizontal="center" vertical="center"/>
    </xf>
    <xf numFmtId="0" fontId="0" fillId="7" borderId="3" xfId="0" applyFill="1" applyBorder="1" applyAlignment="1">
      <alignment horizontal="center" vertical="center"/>
    </xf>
    <xf numFmtId="0" fontId="0" fillId="7" borderId="24" xfId="0" applyFill="1" applyBorder="1" applyAlignment="1">
      <alignment horizontal="center" vertical="center"/>
    </xf>
    <xf numFmtId="0" fontId="3" fillId="7" borderId="0" xfId="0" applyFont="1" applyFill="1" applyAlignment="1" applyProtection="1">
      <alignment vertical="top"/>
      <protection locked="0"/>
    </xf>
    <xf numFmtId="0" fontId="0" fillId="7" borderId="1" xfId="0" applyFill="1" applyBorder="1" applyAlignment="1"/>
    <xf numFmtId="0" fontId="8" fillId="7" borderId="0" xfId="0" applyFont="1" applyFill="1" applyAlignment="1"/>
    <xf numFmtId="0" fontId="4" fillId="7" borderId="11" xfId="0" applyFont="1" applyFill="1" applyBorder="1" applyAlignment="1" applyProtection="1"/>
    <xf numFmtId="0" fontId="0" fillId="7" borderId="11" xfId="0" applyFill="1" applyBorder="1" applyAlignment="1" applyProtection="1"/>
    <xf numFmtId="0" fontId="4" fillId="7" borderId="0" xfId="0" applyFont="1" applyFill="1" applyAlignment="1" applyProtection="1"/>
    <xf numFmtId="0" fontId="4" fillId="7" borderId="13" xfId="0" applyFont="1" applyFill="1" applyBorder="1" applyAlignment="1" applyProtection="1"/>
    <xf numFmtId="0" fontId="1" fillId="7" borderId="0" xfId="0" applyFont="1" applyFill="1" applyAlignment="1" applyProtection="1"/>
    <xf numFmtId="0" fontId="4" fillId="7" borderId="0" xfId="0" applyFont="1" applyFill="1" applyBorder="1" applyAlignment="1" applyProtection="1"/>
    <xf numFmtId="0" fontId="4" fillId="7" borderId="7" xfId="0" applyFont="1" applyFill="1" applyBorder="1" applyAlignment="1" applyProtection="1"/>
    <xf numFmtId="0" fontId="3" fillId="7" borderId="0" xfId="0" applyFont="1" applyFill="1" applyAlignment="1" applyProtection="1"/>
    <xf numFmtId="0" fontId="0" fillId="7" borderId="0" xfId="0" applyFont="1" applyFill="1" applyAlignment="1" applyProtection="1"/>
    <xf numFmtId="0" fontId="0" fillId="7" borderId="0" xfId="0" applyFill="1" applyBorder="1" applyAlignment="1" applyProtection="1"/>
    <xf numFmtId="0" fontId="4" fillId="7" borderId="21" xfId="0" applyFont="1" applyFill="1" applyBorder="1" applyAlignment="1" applyProtection="1"/>
    <xf numFmtId="0" fontId="0" fillId="7" borderId="22" xfId="0" applyFill="1" applyBorder="1" applyAlignment="1" applyProtection="1"/>
    <xf numFmtId="0" fontId="4" fillId="7" borderId="5" xfId="0" applyFont="1" applyFill="1" applyBorder="1" applyAlignment="1" applyProtection="1"/>
    <xf numFmtId="0" fontId="0" fillId="7" borderId="20" xfId="0" applyFill="1" applyBorder="1" applyAlignment="1" applyProtection="1"/>
    <xf numFmtId="166" fontId="1" fillId="7" borderId="23" xfId="1" applyNumberFormat="1" applyFill="1" applyBorder="1" applyAlignment="1"/>
    <xf numFmtId="166" fontId="1" fillId="7" borderId="3" xfId="1" applyNumberFormat="1" applyFill="1" applyBorder="1" applyAlignment="1"/>
    <xf numFmtId="0" fontId="0" fillId="7" borderId="5" xfId="0" applyFill="1" applyBorder="1" applyAlignment="1" applyProtection="1"/>
    <xf numFmtId="166" fontId="1" fillId="7" borderId="24" xfId="1" applyNumberFormat="1" applyFill="1" applyBorder="1" applyAlignment="1"/>
    <xf numFmtId="0" fontId="4" fillId="7" borderId="23" xfId="0" applyFont="1" applyFill="1" applyBorder="1" applyAlignment="1"/>
    <xf numFmtId="0" fontId="4" fillId="7" borderId="24" xfId="0" applyFont="1" applyFill="1" applyBorder="1" applyAlignment="1"/>
    <xf numFmtId="166" fontId="4" fillId="7" borderId="42" xfId="1" applyNumberFormat="1" applyFont="1" applyFill="1" applyBorder="1" applyAlignment="1"/>
    <xf numFmtId="166" fontId="4" fillId="7" borderId="43" xfId="1" applyNumberFormat="1" applyFont="1" applyFill="1" applyBorder="1" applyAlignment="1"/>
    <xf numFmtId="167" fontId="4" fillId="7" borderId="44" xfId="0" applyNumberFormat="1" applyFont="1" applyFill="1" applyBorder="1" applyAlignment="1"/>
    <xf numFmtId="166" fontId="4" fillId="7" borderId="45" xfId="1" applyNumberFormat="1" applyFont="1" applyFill="1" applyBorder="1" applyAlignment="1"/>
    <xf numFmtId="0" fontId="0" fillId="7" borderId="46" xfId="0" applyFill="1" applyBorder="1" applyAlignment="1"/>
    <xf numFmtId="0" fontId="0" fillId="7" borderId="47" xfId="0" applyFill="1" applyBorder="1" applyAlignment="1"/>
    <xf numFmtId="0" fontId="0" fillId="7" borderId="48" xfId="0" applyFill="1" applyBorder="1" applyAlignment="1"/>
    <xf numFmtId="165" fontId="1" fillId="7" borderId="23" xfId="1" applyFill="1" applyBorder="1" applyAlignment="1"/>
    <xf numFmtId="165" fontId="1" fillId="7" borderId="24" xfId="1" applyFill="1" applyBorder="1" applyAlignment="1"/>
    <xf numFmtId="0" fontId="0" fillId="7" borderId="18" xfId="0" applyFill="1" applyBorder="1" applyAlignment="1">
      <alignment horizontal="right"/>
    </xf>
    <xf numFmtId="0" fontId="0" fillId="7" borderId="5" xfId="0" applyFill="1" applyBorder="1" applyAlignment="1">
      <alignment horizontal="right"/>
    </xf>
    <xf numFmtId="0" fontId="0" fillId="7" borderId="34" xfId="0" applyFill="1" applyBorder="1" applyAlignment="1">
      <alignment horizontal="right"/>
    </xf>
    <xf numFmtId="0" fontId="10" fillId="7" borderId="18" xfId="0" applyFont="1" applyFill="1" applyBorder="1" applyAlignment="1">
      <alignment horizontal="right"/>
    </xf>
    <xf numFmtId="0" fontId="0" fillId="7" borderId="4" xfId="0" applyFill="1" applyBorder="1" applyAlignment="1"/>
    <xf numFmtId="0" fontId="8" fillId="7" borderId="0" xfId="0" applyFont="1" applyFill="1" applyAlignment="1">
      <alignment horizontal="right"/>
    </xf>
    <xf numFmtId="0" fontId="4" fillId="7" borderId="9" xfId="0" applyFont="1" applyFill="1" applyBorder="1" applyAlignment="1" applyProtection="1">
      <alignment horizontal="center"/>
    </xf>
    <xf numFmtId="0" fontId="0" fillId="7" borderId="4" xfId="0" applyFill="1" applyBorder="1" applyAlignment="1" applyProtection="1"/>
    <xf numFmtId="0" fontId="0" fillId="7" borderId="1" xfId="0" applyFill="1" applyBorder="1" applyAlignment="1" applyProtection="1">
      <alignment horizontal="center"/>
    </xf>
    <xf numFmtId="0" fontId="4" fillId="7" borderId="21" xfId="0" applyFont="1" applyFill="1" applyBorder="1" applyAlignment="1" applyProtection="1">
      <alignment horizontal="center"/>
    </xf>
    <xf numFmtId="0" fontId="4" fillId="7" borderId="32" xfId="0" applyFont="1" applyFill="1" applyBorder="1" applyAlignment="1" applyProtection="1">
      <alignment horizontal="center"/>
    </xf>
    <xf numFmtId="0" fontId="0" fillId="7" borderId="4" xfId="0" applyFill="1" applyBorder="1" applyAlignment="1" applyProtection="1">
      <alignment horizontal="center"/>
    </xf>
    <xf numFmtId="0" fontId="4" fillId="7" borderId="10" xfId="0" applyFont="1" applyFill="1" applyBorder="1" applyAlignment="1" applyProtection="1">
      <alignment horizontal="center"/>
    </xf>
    <xf numFmtId="168" fontId="0" fillId="7" borderId="0" xfId="0" applyNumberFormat="1" applyFill="1" applyBorder="1" applyAlignment="1" applyProtection="1">
      <alignment horizontal="center"/>
    </xf>
    <xf numFmtId="0" fontId="0" fillId="7" borderId="12" xfId="0" applyFill="1" applyBorder="1" applyAlignment="1" applyProtection="1"/>
    <xf numFmtId="168" fontId="0" fillId="7" borderId="0" xfId="0" applyNumberFormat="1" applyFill="1" applyBorder="1" applyAlignment="1" applyProtection="1"/>
    <xf numFmtId="0" fontId="0" fillId="7" borderId="13" xfId="0" applyFill="1" applyBorder="1" applyAlignment="1" applyProtection="1"/>
    <xf numFmtId="167" fontId="4" fillId="7" borderId="15" xfId="1" applyNumberFormat="1" applyFont="1" applyFill="1" applyBorder="1" applyAlignment="1" applyProtection="1"/>
    <xf numFmtId="167" fontId="4" fillId="7" borderId="13" xfId="1" applyNumberFormat="1" applyFont="1" applyFill="1" applyBorder="1" applyAlignment="1" applyProtection="1"/>
    <xf numFmtId="168" fontId="4" fillId="7" borderId="0" xfId="0" applyNumberFormat="1" applyFont="1" applyFill="1" applyBorder="1" applyAlignment="1" applyProtection="1"/>
    <xf numFmtId="0" fontId="4" fillId="7" borderId="0" xfId="0" applyFont="1" applyFill="1" applyBorder="1" applyAlignment="1" applyProtection="1">
      <alignment horizontal="center"/>
    </xf>
    <xf numFmtId="0" fontId="0" fillId="7" borderId="7" xfId="0" applyFill="1" applyBorder="1" applyAlignment="1" applyProtection="1"/>
    <xf numFmtId="0" fontId="4" fillId="7" borderId="7" xfId="0" applyFont="1" applyFill="1" applyBorder="1" applyAlignment="1" applyProtection="1">
      <alignment horizontal="center"/>
    </xf>
    <xf numFmtId="0" fontId="0" fillId="7" borderId="0" xfId="0" applyFill="1" applyBorder="1" applyAlignment="1" applyProtection="1">
      <alignment horizontal="center" vertical="center"/>
    </xf>
    <xf numFmtId="167" fontId="0" fillId="7" borderId="13" xfId="0" applyNumberFormat="1" applyFill="1" applyBorder="1" applyAlignment="1" applyProtection="1"/>
    <xf numFmtId="167" fontId="0" fillId="7" borderId="0" xfId="0" applyNumberFormat="1" applyFill="1" applyBorder="1" applyAlignment="1" applyProtection="1"/>
    <xf numFmtId="167" fontId="4" fillId="7" borderId="0" xfId="0" applyNumberFormat="1" applyFont="1" applyFill="1" applyBorder="1" applyAlignment="1" applyProtection="1"/>
    <xf numFmtId="167" fontId="1" fillId="7" borderId="7" xfId="1" applyNumberFormat="1" applyFont="1" applyFill="1" applyBorder="1" applyAlignment="1" applyProtection="1"/>
    <xf numFmtId="167" fontId="0" fillId="7" borderId="21" xfId="0" applyNumberFormat="1" applyFill="1" applyBorder="1" applyAlignment="1" applyProtection="1">
      <alignment horizontal="center"/>
    </xf>
    <xf numFmtId="167" fontId="0" fillId="7" borderId="32" xfId="0" applyNumberFormat="1" applyFill="1" applyBorder="1" applyAlignment="1" applyProtection="1">
      <alignment horizontal="center"/>
    </xf>
    <xf numFmtId="167" fontId="0" fillId="7" borderId="1" xfId="0" applyNumberFormat="1" applyFill="1" applyBorder="1" applyAlignment="1" applyProtection="1">
      <alignment horizontal="center"/>
    </xf>
    <xf numFmtId="167" fontId="0" fillId="7" borderId="4" xfId="0" applyNumberFormat="1" applyFill="1" applyBorder="1" applyAlignment="1" applyProtection="1">
      <alignment horizontal="center"/>
    </xf>
    <xf numFmtId="167" fontId="0" fillId="7" borderId="5" xfId="0" applyNumberFormat="1" applyFill="1" applyBorder="1" applyAlignment="1" applyProtection="1">
      <alignment horizontal="center"/>
    </xf>
    <xf numFmtId="167" fontId="0" fillId="7" borderId="18" xfId="0" applyNumberFormat="1" applyFill="1" applyBorder="1" applyAlignment="1" applyProtection="1">
      <alignment horizontal="center"/>
    </xf>
    <xf numFmtId="167" fontId="0" fillId="7" borderId="8" xfId="0" applyNumberFormat="1" applyFill="1" applyBorder="1" applyAlignment="1" applyProtection="1">
      <alignment horizontal="center"/>
    </xf>
    <xf numFmtId="167" fontId="0" fillId="7" borderId="33" xfId="0" applyNumberFormat="1" applyFill="1" applyBorder="1" applyAlignment="1" applyProtection="1">
      <alignment horizontal="center"/>
    </xf>
    <xf numFmtId="167" fontId="4" fillId="7" borderId="5" xfId="1" applyNumberFormat="1" applyFont="1" applyFill="1" applyBorder="1" applyAlignment="1" applyProtection="1"/>
    <xf numFmtId="167" fontId="4" fillId="7" borderId="18" xfId="1" applyNumberFormat="1" applyFont="1" applyFill="1" applyBorder="1" applyAlignment="1" applyProtection="1"/>
    <xf numFmtId="167" fontId="0" fillId="7" borderId="5" xfId="0" applyNumberFormat="1" applyFill="1" applyBorder="1" applyAlignment="1" applyProtection="1">
      <protection locked="0"/>
    </xf>
    <xf numFmtId="167" fontId="0" fillId="7" borderId="18" xfId="0" applyNumberFormat="1" applyFill="1" applyBorder="1" applyAlignment="1" applyProtection="1">
      <protection locked="0"/>
    </xf>
    <xf numFmtId="167" fontId="0" fillId="7" borderId="14" xfId="0" applyNumberFormat="1" applyFill="1" applyBorder="1" applyAlignment="1" applyProtection="1"/>
    <xf numFmtId="167" fontId="0" fillId="7" borderId="5" xfId="0" applyNumberFormat="1" applyFill="1" applyBorder="1" applyAlignment="1" applyProtection="1"/>
    <xf numFmtId="167" fontId="4" fillId="7" borderId="18" xfId="0" applyNumberFormat="1" applyFont="1" applyFill="1" applyBorder="1" applyAlignment="1" applyProtection="1"/>
    <xf numFmtId="167" fontId="4" fillId="7" borderId="14" xfId="1" applyNumberFormat="1" applyFont="1" applyFill="1" applyBorder="1" applyAlignment="1" applyProtection="1"/>
    <xf numFmtId="167" fontId="4" fillId="7" borderId="25" xfId="1" applyNumberFormat="1" applyFont="1" applyFill="1" applyBorder="1" applyAlignment="1" applyProtection="1"/>
    <xf numFmtId="167" fontId="4" fillId="7" borderId="5" xfId="1" applyNumberFormat="1" applyFont="1" applyFill="1" applyBorder="1" applyAlignment="1" applyProtection="1">
      <protection locked="0"/>
    </xf>
    <xf numFmtId="167" fontId="4" fillId="7" borderId="18" xfId="1" applyNumberFormat="1" applyFont="1" applyFill="1" applyBorder="1" applyAlignment="1" applyProtection="1">
      <protection locked="0"/>
    </xf>
    <xf numFmtId="167" fontId="4" fillId="7" borderId="18" xfId="0" applyNumberFormat="1" applyFont="1" applyFill="1" applyBorder="1" applyAlignment="1" applyProtection="1">
      <protection locked="0"/>
    </xf>
    <xf numFmtId="167" fontId="4" fillId="7" borderId="34" xfId="1" applyNumberFormat="1" applyFont="1" applyFill="1" applyBorder="1" applyAlignment="1" applyProtection="1"/>
    <xf numFmtId="0" fontId="0" fillId="7" borderId="18" xfId="0" applyFill="1" applyBorder="1" applyAlignment="1" applyProtection="1"/>
    <xf numFmtId="167" fontId="0" fillId="7" borderId="19" xfId="0" applyNumberFormat="1" applyFill="1" applyBorder="1" applyAlignment="1" applyProtection="1"/>
    <xf numFmtId="167" fontId="0" fillId="7" borderId="18" xfId="0" applyNumberFormat="1" applyFill="1" applyBorder="1" applyAlignment="1" applyProtection="1"/>
    <xf numFmtId="167" fontId="0" fillId="7" borderId="8" xfId="0" applyNumberFormat="1" applyFill="1" applyBorder="1" applyAlignment="1" applyProtection="1"/>
    <xf numFmtId="167" fontId="0" fillId="7" borderId="33" xfId="0" applyNumberFormat="1" applyFill="1" applyBorder="1" applyAlignment="1" applyProtection="1"/>
    <xf numFmtId="165" fontId="0" fillId="7" borderId="14" xfId="0" applyNumberFormat="1" applyFill="1" applyBorder="1" applyAlignment="1" applyProtection="1"/>
    <xf numFmtId="167" fontId="4" fillId="7" borderId="19" xfId="1" applyNumberFormat="1" applyFont="1" applyFill="1" applyBorder="1" applyAlignment="1" applyProtection="1"/>
    <xf numFmtId="0" fontId="0" fillId="7" borderId="21" xfId="0" applyFill="1" applyBorder="1" applyAlignment="1" applyProtection="1"/>
    <xf numFmtId="0" fontId="0" fillId="7" borderId="32" xfId="0" applyFill="1" applyBorder="1" applyAlignment="1" applyProtection="1"/>
    <xf numFmtId="0" fontId="0" fillId="7" borderId="0" xfId="0" applyFill="1" applyBorder="1" applyAlignment="1">
      <alignment horizontal="center" vertical="center"/>
    </xf>
    <xf numFmtId="165" fontId="4" fillId="7" borderId="0" xfId="1" applyFont="1" applyFill="1" applyBorder="1" applyAlignment="1"/>
    <xf numFmtId="165" fontId="1" fillId="7" borderId="0" xfId="1" applyFill="1" applyBorder="1" applyAlignment="1"/>
    <xf numFmtId="0" fontId="2" fillId="7" borderId="0" xfId="0" applyFont="1" applyFill="1" applyBorder="1" applyAlignment="1">
      <alignment horizontal="centerContinuous" vertical="center"/>
    </xf>
    <xf numFmtId="167" fontId="4" fillId="7" borderId="36" xfId="0" applyNumberFormat="1" applyFont="1" applyFill="1" applyBorder="1" applyAlignment="1" applyProtection="1"/>
    <xf numFmtId="0" fontId="0" fillId="7" borderId="0" xfId="0" applyFill="1" applyBorder="1" applyProtection="1"/>
    <xf numFmtId="167" fontId="4" fillId="7" borderId="21" xfId="0" applyNumberFormat="1" applyFont="1" applyFill="1" applyBorder="1" applyAlignment="1" applyProtection="1"/>
    <xf numFmtId="167" fontId="1" fillId="7" borderId="5" xfId="1" applyNumberFormat="1" applyFill="1" applyBorder="1" applyAlignment="1" applyProtection="1"/>
    <xf numFmtId="0" fontId="0" fillId="7" borderId="16" xfId="0" applyFill="1" applyBorder="1" applyAlignment="1" applyProtection="1"/>
    <xf numFmtId="0" fontId="0" fillId="7" borderId="28" xfId="0" applyFill="1" applyBorder="1" applyAlignment="1" applyProtection="1"/>
    <xf numFmtId="167" fontId="1" fillId="7" borderId="0" xfId="1" applyNumberFormat="1" applyFill="1" applyBorder="1" applyAlignment="1" applyProtection="1"/>
    <xf numFmtId="167" fontId="0" fillId="7" borderId="16" xfId="0" applyNumberFormat="1" applyFill="1" applyBorder="1" applyAlignment="1" applyProtection="1"/>
    <xf numFmtId="167" fontId="4" fillId="7" borderId="11" xfId="0" applyNumberFormat="1" applyFont="1" applyFill="1" applyBorder="1" applyAlignment="1" applyProtection="1"/>
    <xf numFmtId="0" fontId="4" fillId="7" borderId="29" xfId="0" applyFont="1" applyFill="1" applyBorder="1" applyAlignment="1" applyProtection="1">
      <alignment horizontal="center" vertical="center"/>
    </xf>
    <xf numFmtId="0" fontId="0" fillId="7" borderId="21" xfId="0" applyFill="1" applyBorder="1" applyAlignment="1" applyProtection="1">
      <alignment horizontal="center" vertical="center"/>
    </xf>
    <xf numFmtId="0" fontId="0" fillId="7" borderId="32" xfId="0" applyFill="1" applyBorder="1" applyAlignment="1" applyProtection="1">
      <alignment horizontal="center" vertical="center"/>
    </xf>
    <xf numFmtId="165" fontId="4" fillId="7" borderId="11" xfId="1" applyFont="1" applyFill="1" applyBorder="1" applyAlignment="1" applyProtection="1"/>
    <xf numFmtId="0" fontId="0" fillId="7" borderId="28" xfId="0" applyFill="1" applyBorder="1" applyAlignment="1" applyProtection="1">
      <alignment horizontal="center" vertical="center"/>
    </xf>
    <xf numFmtId="165" fontId="4" fillId="7" borderId="1" xfId="1" applyFont="1" applyFill="1" applyBorder="1" applyAlignment="1" applyProtection="1"/>
    <xf numFmtId="0" fontId="4" fillId="7" borderId="4" xfId="0" applyFont="1" applyFill="1" applyBorder="1" applyAlignment="1" applyProtection="1"/>
    <xf numFmtId="165" fontId="1" fillId="7" borderId="0" xfId="1" applyFill="1" applyBorder="1" applyAlignment="1" applyProtection="1"/>
    <xf numFmtId="165" fontId="1" fillId="7" borderId="16" xfId="1" applyFill="1" applyBorder="1" applyAlignment="1" applyProtection="1"/>
    <xf numFmtId="165" fontId="4" fillId="7" borderId="0" xfId="1" applyFont="1" applyFill="1" applyBorder="1" applyAlignment="1" applyProtection="1"/>
    <xf numFmtId="0" fontId="2" fillId="7" borderId="0" xfId="0" applyFont="1" applyFill="1" applyBorder="1" applyAlignment="1" applyProtection="1">
      <alignment horizontal="centerContinuous" vertical="center"/>
    </xf>
    <xf numFmtId="165" fontId="1" fillId="7" borderId="19" xfId="1" applyFill="1" applyBorder="1" applyAlignment="1" applyProtection="1"/>
    <xf numFmtId="0" fontId="0" fillId="7" borderId="0" xfId="0" applyFill="1" applyBorder="1" applyAlignment="1" applyProtection="1">
      <alignment horizontal="right"/>
    </xf>
    <xf numFmtId="0" fontId="2" fillId="7" borderId="16" xfId="0" applyFont="1" applyFill="1" applyBorder="1" applyAlignment="1" applyProtection="1">
      <alignment horizontal="centerContinuous" vertical="center"/>
    </xf>
    <xf numFmtId="0" fontId="1" fillId="7" borderId="0" xfId="0" applyFont="1" applyFill="1" applyBorder="1" applyAlignment="1" applyProtection="1"/>
    <xf numFmtId="0" fontId="2" fillId="7" borderId="0" xfId="0" applyFont="1" applyFill="1" applyBorder="1" applyAlignment="1" applyProtection="1"/>
    <xf numFmtId="0" fontId="19" fillId="7" borderId="0" xfId="0" applyFont="1" applyFill="1" applyBorder="1" applyAlignment="1" applyProtection="1"/>
    <xf numFmtId="0" fontId="0" fillId="7" borderId="20" xfId="0" applyFill="1" applyBorder="1" applyAlignment="1" applyProtection="1">
      <alignment horizontal="right"/>
    </xf>
    <xf numFmtId="0" fontId="19" fillId="7" borderId="0" xfId="0" applyFont="1" applyFill="1" applyBorder="1" applyAlignment="1" applyProtection="1">
      <alignment horizontal="right"/>
    </xf>
    <xf numFmtId="0" fontId="0" fillId="7" borderId="0" xfId="0" applyFill="1" applyBorder="1" applyAlignment="1">
      <alignment horizontal="right"/>
    </xf>
    <xf numFmtId="165" fontId="1" fillId="7" borderId="0" xfId="1" applyFill="1" applyBorder="1" applyAlignment="1" applyProtection="1">
      <protection locked="0"/>
    </xf>
    <xf numFmtId="167" fontId="0" fillId="7" borderId="13" xfId="0" applyNumberFormat="1" applyFill="1" applyBorder="1" applyAlignment="1" applyProtection="1">
      <protection locked="0"/>
    </xf>
    <xf numFmtId="167" fontId="0" fillId="7" borderId="14" xfId="0" applyNumberFormat="1" applyFill="1" applyBorder="1" applyAlignment="1" applyProtection="1">
      <protection locked="0"/>
    </xf>
    <xf numFmtId="167" fontId="0" fillId="7" borderId="22" xfId="0" applyNumberFormat="1" applyFill="1" applyBorder="1" applyAlignment="1" applyProtection="1">
      <alignment horizontal="center"/>
    </xf>
    <xf numFmtId="167" fontId="0" fillId="7" borderId="11" xfId="0" applyNumberFormat="1" applyFill="1" applyBorder="1" applyAlignment="1" applyProtection="1">
      <alignment horizontal="center"/>
    </xf>
    <xf numFmtId="167" fontId="4" fillId="7" borderId="20" xfId="0" applyNumberFormat="1" applyFont="1" applyFill="1" applyBorder="1" applyAlignment="1" applyProtection="1"/>
    <xf numFmtId="0" fontId="11" fillId="7" borderId="0" xfId="0" applyFont="1" applyFill="1" applyBorder="1" applyAlignment="1" applyProtection="1">
      <alignment horizontal="centerContinuous" vertical="center"/>
    </xf>
    <xf numFmtId="0" fontId="0" fillId="7" borderId="0" xfId="0" applyFill="1" applyBorder="1" applyAlignment="1" applyProtection="1">
      <protection locked="0"/>
    </xf>
    <xf numFmtId="0" fontId="0" fillId="7" borderId="0" xfId="0" applyFill="1" applyAlignment="1">
      <alignment horizontal="center"/>
    </xf>
    <xf numFmtId="0" fontId="0" fillId="7" borderId="0" xfId="0" applyFill="1" applyBorder="1" applyAlignment="1">
      <alignment horizontal="center"/>
    </xf>
    <xf numFmtId="167" fontId="1" fillId="3" borderId="38" xfId="1" applyNumberFormat="1" applyFill="1" applyBorder="1" applyAlignment="1" applyProtection="1">
      <protection locked="0"/>
    </xf>
    <xf numFmtId="167" fontId="4" fillId="7" borderId="19" xfId="0" applyNumberFormat="1" applyFont="1" applyFill="1" applyBorder="1" applyAlignment="1" applyProtection="1"/>
    <xf numFmtId="0" fontId="4" fillId="7" borderId="19" xfId="0" applyFont="1" applyFill="1" applyBorder="1" applyAlignment="1" applyProtection="1">
      <alignment vertical="center"/>
    </xf>
    <xf numFmtId="0" fontId="4" fillId="7" borderId="13" xfId="0" applyFont="1" applyFill="1" applyBorder="1" applyAlignment="1" applyProtection="1">
      <alignment vertical="center"/>
    </xf>
    <xf numFmtId="0" fontId="4" fillId="7" borderId="0" xfId="0" applyFont="1" applyFill="1" applyAlignment="1" applyProtection="1">
      <alignment vertical="center"/>
    </xf>
    <xf numFmtId="0" fontId="0" fillId="7" borderId="0" xfId="0" applyFill="1" applyAlignment="1" applyProtection="1">
      <alignment vertical="center"/>
    </xf>
    <xf numFmtId="0" fontId="4" fillId="7" borderId="11" xfId="0" applyFont="1" applyFill="1" applyBorder="1" applyAlignment="1" applyProtection="1">
      <alignment vertical="center"/>
    </xf>
    <xf numFmtId="0" fontId="0" fillId="7" borderId="0" xfId="0" applyFill="1" applyAlignment="1">
      <alignment vertical="center"/>
    </xf>
    <xf numFmtId="0" fontId="4" fillId="7" borderId="0" xfId="0" applyFont="1" applyFill="1" applyBorder="1" applyAlignment="1" applyProtection="1">
      <alignment vertical="center"/>
    </xf>
    <xf numFmtId="0" fontId="2" fillId="7" borderId="13" xfId="0" applyFont="1" applyFill="1" applyBorder="1" applyAlignment="1" applyProtection="1">
      <alignment vertical="center"/>
    </xf>
    <xf numFmtId="10" fontId="4" fillId="7" borderId="0" xfId="0" applyNumberFormat="1" applyFont="1" applyFill="1" applyBorder="1" applyAlignment="1" applyProtection="1">
      <alignment horizontal="left" vertical="center"/>
    </xf>
    <xf numFmtId="0" fontId="4" fillId="7" borderId="20" xfId="0" applyFont="1" applyFill="1" applyBorder="1" applyAlignment="1" applyProtection="1">
      <alignment vertical="center"/>
    </xf>
    <xf numFmtId="165" fontId="4" fillId="0" borderId="26" xfId="1" applyFont="1" applyFill="1" applyBorder="1" applyAlignment="1" applyProtection="1">
      <alignment vertical="center"/>
    </xf>
    <xf numFmtId="0" fontId="4" fillId="7" borderId="0" xfId="0" applyFont="1" applyFill="1" applyBorder="1" applyAlignment="1" applyProtection="1">
      <alignment horizontal="center" vertical="center"/>
    </xf>
    <xf numFmtId="0" fontId="4" fillId="7" borderId="26" xfId="0" applyFont="1" applyFill="1" applyBorder="1" applyAlignment="1" applyProtection="1">
      <alignment horizontal="center" vertical="center"/>
    </xf>
    <xf numFmtId="0" fontId="0" fillId="7" borderId="0" xfId="0" applyFill="1" applyBorder="1" applyAlignment="1" applyProtection="1">
      <alignment vertical="center"/>
    </xf>
    <xf numFmtId="0" fontId="4" fillId="7" borderId="20" xfId="0" applyFont="1" applyFill="1" applyBorder="1" applyAlignment="1" applyProtection="1">
      <alignment horizontal="center" vertical="center"/>
    </xf>
    <xf numFmtId="0" fontId="4" fillId="7" borderId="32" xfId="0" applyFont="1" applyFill="1" applyBorder="1" applyAlignment="1" applyProtection="1">
      <alignment vertical="center"/>
    </xf>
    <xf numFmtId="167" fontId="4" fillId="7" borderId="26" xfId="0" applyNumberFormat="1" applyFont="1" applyFill="1" applyBorder="1" applyAlignment="1" applyProtection="1">
      <alignment vertical="center"/>
    </xf>
    <xf numFmtId="167" fontId="4" fillId="0" borderId="4" xfId="0" applyNumberFormat="1" applyFont="1" applyFill="1" applyBorder="1" applyAlignment="1" applyProtection="1">
      <alignment vertical="center"/>
    </xf>
    <xf numFmtId="167" fontId="4" fillId="7" borderId="19" xfId="1" applyNumberFormat="1" applyFont="1" applyFill="1" applyBorder="1" applyAlignment="1" applyProtection="1">
      <alignment vertical="center"/>
    </xf>
    <xf numFmtId="167" fontId="4" fillId="7" borderId="26" xfId="1" applyNumberFormat="1" applyFont="1" applyFill="1" applyBorder="1" applyAlignment="1" applyProtection="1">
      <alignment vertical="center"/>
    </xf>
    <xf numFmtId="0" fontId="4" fillId="7" borderId="13" xfId="0" applyFont="1" applyFill="1" applyBorder="1" applyAlignment="1" applyProtection="1">
      <alignment horizontal="center" vertical="center"/>
    </xf>
    <xf numFmtId="167" fontId="4" fillId="7" borderId="25" xfId="0" applyNumberFormat="1" applyFont="1" applyFill="1" applyBorder="1" applyAlignment="1" applyProtection="1">
      <alignment vertical="center"/>
    </xf>
    <xf numFmtId="0" fontId="4" fillId="7" borderId="25" xfId="0" applyFont="1" applyFill="1" applyBorder="1" applyAlignment="1" applyProtection="1">
      <alignment horizontal="center" vertical="center"/>
    </xf>
    <xf numFmtId="167" fontId="4" fillId="7" borderId="13" xfId="0" applyNumberFormat="1" applyFont="1" applyFill="1" applyBorder="1" applyAlignment="1" applyProtection="1">
      <alignment vertical="center"/>
    </xf>
    <xf numFmtId="165" fontId="4" fillId="7" borderId="26" xfId="1" applyFont="1" applyFill="1" applyBorder="1" applyAlignment="1" applyProtection="1">
      <alignment vertical="center"/>
    </xf>
    <xf numFmtId="165" fontId="4" fillId="7" borderId="0" xfId="1" applyFont="1" applyFill="1" applyBorder="1" applyAlignment="1" applyProtection="1">
      <alignment vertical="center"/>
    </xf>
    <xf numFmtId="167" fontId="4" fillId="7" borderId="0" xfId="0" applyNumberFormat="1" applyFont="1" applyFill="1" applyBorder="1" applyAlignment="1" applyProtection="1">
      <alignment vertical="center"/>
    </xf>
    <xf numFmtId="169" fontId="1" fillId="3" borderId="0" xfId="1" applyNumberFormat="1" applyFill="1" applyBorder="1" applyAlignment="1" applyProtection="1">
      <protection locked="0"/>
    </xf>
    <xf numFmtId="169" fontId="1" fillId="3" borderId="44" xfId="1" applyNumberFormat="1" applyFill="1" applyBorder="1" applyAlignment="1" applyProtection="1">
      <protection locked="0"/>
    </xf>
    <xf numFmtId="0" fontId="8" fillId="5" borderId="0" xfId="0" applyFont="1" applyFill="1" applyAlignment="1">
      <alignment vertical="top" wrapText="1"/>
    </xf>
    <xf numFmtId="0" fontId="0" fillId="5" borderId="0" xfId="0" applyFill="1" applyAlignment="1"/>
    <xf numFmtId="0" fontId="0" fillId="0" borderId="0" xfId="0" applyAlignment="1"/>
    <xf numFmtId="0" fontId="2" fillId="7" borderId="0" xfId="0" applyFont="1" applyFill="1" applyAlignment="1" applyProtection="1"/>
    <xf numFmtId="0" fontId="2" fillId="7" borderId="13" xfId="0" applyFont="1" applyFill="1" applyBorder="1" applyAlignment="1" applyProtection="1"/>
    <xf numFmtId="0" fontId="2" fillId="7" borderId="7" xfId="0" applyFont="1" applyFill="1" applyBorder="1" applyAlignment="1" applyProtection="1"/>
    <xf numFmtId="0" fontId="2" fillId="7" borderId="11" xfId="0" applyFont="1" applyFill="1" applyBorder="1" applyAlignment="1" applyProtection="1"/>
    <xf numFmtId="167" fontId="1" fillId="11" borderId="16" xfId="1" applyNumberFormat="1" applyFill="1" applyBorder="1" applyAlignment="1" applyProtection="1"/>
    <xf numFmtId="167" fontId="1" fillId="11" borderId="35" xfId="1" applyNumberFormat="1" applyFill="1" applyBorder="1" applyAlignment="1" applyProtection="1"/>
    <xf numFmtId="167" fontId="1" fillId="11" borderId="17" xfId="1" applyNumberFormat="1" applyFill="1" applyBorder="1" applyAlignment="1" applyProtection="1"/>
    <xf numFmtId="167" fontId="1" fillId="11" borderId="30" xfId="1" applyNumberFormat="1" applyFill="1" applyBorder="1" applyAlignment="1" applyProtection="1"/>
    <xf numFmtId="49" fontId="4" fillId="4" borderId="31" xfId="0" applyNumberFormat="1" applyFont="1" applyFill="1" applyBorder="1" applyAlignment="1" applyProtection="1">
      <alignment horizontal="center"/>
      <protection locked="0"/>
    </xf>
    <xf numFmtId="0" fontId="0" fillId="6" borderId="31" xfId="0" applyFill="1" applyBorder="1" applyAlignment="1" applyProtection="1"/>
    <xf numFmtId="0" fontId="29" fillId="7" borderId="0" xfId="0" applyFont="1" applyFill="1" applyAlignment="1">
      <alignment horizontal="right"/>
    </xf>
    <xf numFmtId="0" fontId="29" fillId="7" borderId="0" xfId="0" applyFont="1" applyFill="1" applyAlignment="1" applyProtection="1">
      <alignment horizontal="right"/>
    </xf>
    <xf numFmtId="0" fontId="2" fillId="7" borderId="20" xfId="0" applyFont="1" applyFill="1" applyBorder="1" applyAlignment="1" applyProtection="1"/>
    <xf numFmtId="0" fontId="2" fillId="7" borderId="20" xfId="0" applyFont="1" applyFill="1" applyBorder="1" applyAlignment="1" applyProtection="1">
      <alignment vertical="center"/>
    </xf>
    <xf numFmtId="167" fontId="1" fillId="7" borderId="13" xfId="1" applyNumberFormat="1" applyFill="1" applyBorder="1" applyAlignment="1" applyProtection="1"/>
    <xf numFmtId="167" fontId="1" fillId="7" borderId="2" xfId="1" applyNumberFormat="1" applyFill="1" applyBorder="1" applyAlignment="1" applyProtection="1"/>
    <xf numFmtId="0" fontId="2" fillId="7" borderId="49" xfId="0" applyFont="1" applyFill="1" applyBorder="1" applyAlignment="1" applyProtection="1">
      <alignment vertical="center"/>
    </xf>
    <xf numFmtId="0" fontId="0" fillId="7" borderId="49" xfId="0" applyFill="1" applyBorder="1" applyAlignment="1" applyProtection="1"/>
    <xf numFmtId="167" fontId="1" fillId="7" borderId="37" xfId="1" applyNumberFormat="1" applyFill="1" applyBorder="1" applyAlignment="1" applyProtection="1"/>
    <xf numFmtId="167" fontId="1" fillId="7" borderId="11" xfId="1" applyNumberFormat="1" applyFill="1" applyBorder="1" applyAlignment="1" applyProtection="1"/>
    <xf numFmtId="167" fontId="1" fillId="7" borderId="22" xfId="1" applyNumberFormat="1" applyFill="1" applyBorder="1" applyAlignment="1" applyProtection="1"/>
    <xf numFmtId="167" fontId="1" fillId="7" borderId="39" xfId="1" applyNumberFormat="1" applyFill="1" applyBorder="1" applyAlignment="1" applyProtection="1"/>
    <xf numFmtId="0" fontId="2" fillId="7" borderId="0" xfId="0" applyFont="1" applyFill="1" applyBorder="1" applyAlignment="1">
      <alignment horizontal="center"/>
    </xf>
    <xf numFmtId="0" fontId="2" fillId="7" borderId="20" xfId="0" applyFont="1" applyFill="1" applyBorder="1" applyAlignment="1">
      <alignment horizontal="center"/>
    </xf>
    <xf numFmtId="0" fontId="2" fillId="7" borderId="11" xfId="0" applyFont="1" applyFill="1" applyBorder="1" applyAlignment="1">
      <alignment horizontal="center"/>
    </xf>
    <xf numFmtId="0" fontId="2" fillId="7" borderId="0" xfId="0" applyFont="1" applyFill="1" applyAlignment="1">
      <alignment horizontal="center"/>
    </xf>
    <xf numFmtId="0" fontId="2" fillId="7" borderId="19" xfId="0" applyFont="1" applyFill="1" applyBorder="1" applyAlignment="1">
      <alignment horizontal="center"/>
    </xf>
    <xf numFmtId="10" fontId="2" fillId="7" borderId="20" xfId="0" applyNumberFormat="1" applyFont="1" applyFill="1" applyBorder="1" applyAlignment="1" applyProtection="1">
      <alignment horizontal="left" vertical="center"/>
    </xf>
    <xf numFmtId="167" fontId="1" fillId="11" borderId="19" xfId="1" applyNumberFormat="1" applyFill="1" applyBorder="1" applyAlignment="1" applyProtection="1"/>
    <xf numFmtId="0" fontId="2" fillId="7" borderId="35" xfId="0" applyFont="1" applyFill="1" applyBorder="1" applyAlignment="1">
      <alignment horizontal="center"/>
    </xf>
    <xf numFmtId="0" fontId="0" fillId="11" borderId="31" xfId="0" applyFill="1" applyBorder="1" applyAlignment="1"/>
    <xf numFmtId="166" fontId="18" fillId="2" borderId="0" xfId="1" applyNumberFormat="1" applyFont="1" applyFill="1" applyAlignment="1"/>
    <xf numFmtId="166" fontId="18" fillId="2" borderId="0" xfId="0" applyNumberFormat="1" applyFont="1" applyFill="1" applyAlignment="1"/>
    <xf numFmtId="166" fontId="1" fillId="7" borderId="0" xfId="1" applyNumberFormat="1" applyFill="1" applyBorder="1" applyAlignment="1"/>
    <xf numFmtId="166" fontId="4" fillId="7" borderId="0" xfId="1" applyNumberFormat="1" applyFont="1" applyFill="1" applyBorder="1" applyAlignment="1"/>
    <xf numFmtId="0" fontId="2" fillId="7" borderId="0" xfId="0" applyFont="1" applyFill="1" applyAlignment="1" applyProtection="1">
      <protection locked="0"/>
    </xf>
    <xf numFmtId="168" fontId="1" fillId="7" borderId="0" xfId="0" applyNumberFormat="1" applyFont="1" applyFill="1" applyBorder="1" applyAlignment="1"/>
    <xf numFmtId="0" fontId="4" fillId="12" borderId="31" xfId="0" applyFont="1" applyFill="1" applyBorder="1" applyAlignment="1" applyProtection="1">
      <alignment horizontal="center"/>
      <protection locked="0"/>
    </xf>
    <xf numFmtId="0" fontId="4" fillId="12" borderId="0" xfId="0" applyFont="1" applyFill="1" applyAlignment="1" applyProtection="1">
      <alignment horizontal="center"/>
      <protection locked="0"/>
    </xf>
    <xf numFmtId="164" fontId="3" fillId="11" borderId="0" xfId="0" applyNumberFormat="1" applyFont="1" applyFill="1" applyAlignment="1" applyProtection="1"/>
    <xf numFmtId="0" fontId="3" fillId="11" borderId="0" xfId="0" applyFont="1" applyFill="1" applyAlignment="1" applyProtection="1">
      <protection locked="0"/>
    </xf>
    <xf numFmtId="0" fontId="1" fillId="11" borderId="0" xfId="0" applyFont="1" applyFill="1" applyAlignment="1"/>
    <xf numFmtId="166" fontId="4" fillId="11" borderId="0" xfId="1" applyNumberFormat="1" applyFont="1" applyFill="1" applyAlignment="1" applyProtection="1"/>
    <xf numFmtId="166" fontId="2" fillId="11" borderId="0" xfId="0" applyNumberFormat="1" applyFont="1" applyFill="1" applyAlignment="1" applyProtection="1">
      <alignment horizontal="center"/>
    </xf>
    <xf numFmtId="164" fontId="3" fillId="3" borderId="0" xfId="0" applyNumberFormat="1" applyFont="1" applyFill="1" applyAlignment="1" applyProtection="1">
      <protection locked="0"/>
    </xf>
    <xf numFmtId="167" fontId="0" fillId="11" borderId="30" xfId="0" applyNumberFormat="1" applyFill="1" applyBorder="1" applyAlignment="1" applyProtection="1"/>
    <xf numFmtId="0" fontId="0" fillId="7" borderId="49" xfId="0" applyFill="1" applyBorder="1" applyAlignment="1">
      <alignment horizontal="center"/>
    </xf>
    <xf numFmtId="0" fontId="0" fillId="7" borderId="13" xfId="0" applyFill="1" applyBorder="1" applyAlignment="1">
      <alignment horizontal="center"/>
    </xf>
    <xf numFmtId="0" fontId="0" fillId="7" borderId="2" xfId="0" applyFill="1" applyBorder="1" applyAlignment="1">
      <alignment horizontal="center"/>
    </xf>
    <xf numFmtId="0" fontId="0" fillId="7" borderId="7" xfId="0" applyFill="1" applyBorder="1" applyAlignment="1">
      <alignment horizontal="center"/>
    </xf>
    <xf numFmtId="0" fontId="0" fillId="7" borderId="11" xfId="0" applyFill="1" applyBorder="1" applyAlignment="1">
      <alignment horizontal="center"/>
    </xf>
    <xf numFmtId="0" fontId="0" fillId="7" borderId="22" xfId="0" applyFill="1" applyBorder="1" applyAlignment="1">
      <alignment horizontal="center"/>
    </xf>
    <xf numFmtId="0" fontId="0" fillId="7" borderId="39" xfId="0" applyFill="1" applyBorder="1" applyAlignment="1">
      <alignment horizontal="center"/>
    </xf>
    <xf numFmtId="0" fontId="0" fillId="7" borderId="19" xfId="0" applyFill="1" applyBorder="1" applyAlignment="1">
      <alignment horizontal="center"/>
    </xf>
    <xf numFmtId="168" fontId="2" fillId="7" borderId="0" xfId="0" applyNumberFormat="1" applyFont="1" applyFill="1" applyAlignment="1"/>
    <xf numFmtId="168" fontId="2" fillId="7" borderId="0" xfId="0" applyNumberFormat="1" applyFont="1" applyFill="1" applyBorder="1" applyAlignment="1" applyProtection="1"/>
    <xf numFmtId="0" fontId="1" fillId="9" borderId="0" xfId="2" applyFill="1"/>
    <xf numFmtId="0" fontId="20" fillId="9" borderId="0" xfId="2" applyFont="1" applyFill="1" applyAlignment="1">
      <alignment horizontal="right"/>
    </xf>
    <xf numFmtId="0" fontId="1" fillId="8" borderId="0" xfId="2" applyFill="1"/>
    <xf numFmtId="0" fontId="16" fillId="9" borderId="0" xfId="2" applyFont="1" applyFill="1"/>
    <xf numFmtId="0" fontId="21" fillId="9" borderId="0" xfId="2" applyFont="1" applyFill="1" applyAlignment="1">
      <alignment horizontal="left"/>
    </xf>
    <xf numFmtId="0" fontId="22" fillId="9" borderId="0" xfId="2" applyFont="1" applyFill="1" applyAlignment="1"/>
    <xf numFmtId="0" fontId="22" fillId="8" borderId="0" xfId="2" applyFont="1" applyFill="1" applyAlignment="1"/>
    <xf numFmtId="0" fontId="22" fillId="9" borderId="0" xfId="2" applyFont="1" applyFill="1" applyAlignment="1">
      <alignment horizontal="center"/>
    </xf>
    <xf numFmtId="0" fontId="22" fillId="8" borderId="0" xfId="2" applyFont="1" applyFill="1" applyAlignment="1">
      <alignment horizontal="center"/>
    </xf>
    <xf numFmtId="0" fontId="1" fillId="9" borderId="0" xfId="2" applyFill="1" applyAlignment="1">
      <alignment vertical="top"/>
    </xf>
    <xf numFmtId="0" fontId="1" fillId="9" borderId="0" xfId="2" applyFill="1" applyAlignment="1">
      <alignment horizontal="left"/>
    </xf>
    <xf numFmtId="0" fontId="23" fillId="9" borderId="0" xfId="2" applyFont="1" applyFill="1" applyAlignment="1">
      <alignment horizontal="left"/>
    </xf>
    <xf numFmtId="0" fontId="23" fillId="9" borderId="0" xfId="2" applyFont="1" applyFill="1"/>
    <xf numFmtId="0" fontId="23" fillId="9" borderId="0" xfId="2" applyFont="1" applyFill="1" applyAlignment="1">
      <alignment horizontal="left" vertical="top"/>
    </xf>
    <xf numFmtId="0" fontId="24" fillId="9" borderId="0" xfId="2" applyFont="1" applyFill="1" applyAlignment="1">
      <alignment horizontal="center"/>
    </xf>
    <xf numFmtId="0" fontId="24" fillId="9" borderId="0" xfId="2" applyNumberFormat="1" applyFont="1" applyFill="1" applyAlignment="1">
      <alignment horizontal="center"/>
    </xf>
    <xf numFmtId="0" fontId="1" fillId="9" borderId="0" xfId="2" applyFill="1" applyBorder="1"/>
    <xf numFmtId="0" fontId="1" fillId="9" borderId="2" xfId="2" applyFill="1" applyBorder="1"/>
    <xf numFmtId="0" fontId="24" fillId="9" borderId="2" xfId="2" applyFont="1" applyFill="1" applyBorder="1"/>
    <xf numFmtId="0" fontId="25" fillId="9" borderId="0" xfId="2" applyNumberFormat="1" applyFont="1" applyFill="1" applyAlignment="1">
      <alignment horizontal="center"/>
    </xf>
    <xf numFmtId="0" fontId="1" fillId="10" borderId="0" xfId="2" applyFill="1"/>
    <xf numFmtId="0" fontId="26" fillId="10" borderId="0" xfId="2" applyFont="1" applyFill="1" applyAlignment="1">
      <alignment horizontal="left"/>
    </xf>
    <xf numFmtId="0" fontId="26" fillId="10" borderId="0" xfId="2" applyFont="1" applyFill="1"/>
    <xf numFmtId="0" fontId="27" fillId="10" borderId="0" xfId="2" applyFont="1" applyFill="1"/>
    <xf numFmtId="0" fontId="27" fillId="8" borderId="0" xfId="2" applyFont="1" applyFill="1"/>
    <xf numFmtId="0" fontId="10" fillId="10" borderId="0" xfId="2" applyFont="1" applyFill="1"/>
    <xf numFmtId="0" fontId="10" fillId="8" borderId="0" xfId="2" applyFont="1" applyFill="1"/>
    <xf numFmtId="0" fontId="28" fillId="10" borderId="0" xfId="2" applyFont="1" applyFill="1" applyAlignment="1">
      <alignment horizontal="justify" vertical="top" wrapText="1"/>
    </xf>
    <xf numFmtId="0" fontId="28" fillId="10" borderId="0" xfId="2" applyFont="1" applyFill="1" applyAlignment="1">
      <alignment vertical="top" wrapText="1"/>
    </xf>
    <xf numFmtId="0" fontId="28" fillId="6" borderId="31" xfId="2" applyFont="1" applyFill="1" applyBorder="1" applyAlignment="1">
      <alignment wrapText="1"/>
    </xf>
    <xf numFmtId="0" fontId="28" fillId="10" borderId="0" xfId="2" applyFont="1" applyFill="1"/>
    <xf numFmtId="0" fontId="28" fillId="10" borderId="0" xfId="2" applyFont="1" applyFill="1" applyAlignment="1">
      <alignment vertical="center" wrapText="1"/>
    </xf>
    <xf numFmtId="0" fontId="28" fillId="11" borderId="31" xfId="2" applyFont="1" applyFill="1" applyBorder="1" applyAlignment="1">
      <alignment wrapText="1"/>
    </xf>
    <xf numFmtId="0" fontId="28" fillId="12" borderId="31" xfId="2" applyFont="1" applyFill="1" applyBorder="1" applyAlignment="1">
      <alignment wrapText="1"/>
    </xf>
    <xf numFmtId="0" fontId="26" fillId="8" borderId="0" xfId="2" applyFont="1" applyFill="1"/>
    <xf numFmtId="0" fontId="10" fillId="10" borderId="0" xfId="2" applyFont="1" applyFill="1" applyAlignment="1">
      <alignment horizontal="left"/>
    </xf>
    <xf numFmtId="0" fontId="0" fillId="7" borderId="0" xfId="0" applyFill="1" applyBorder="1" applyProtection="1">
      <protection locked="0"/>
    </xf>
    <xf numFmtId="168" fontId="0" fillId="7" borderId="0" xfId="0" applyNumberFormat="1" applyFill="1" applyBorder="1" applyAlignment="1" applyProtection="1">
      <protection locked="0"/>
    </xf>
    <xf numFmtId="0" fontId="0" fillId="7" borderId="0" xfId="0" applyFill="1" applyBorder="1"/>
    <xf numFmtId="0" fontId="21" fillId="9" borderId="0" xfId="2" applyFont="1" applyFill="1" applyAlignment="1">
      <alignment horizontal="left"/>
    </xf>
    <xf numFmtId="0" fontId="28" fillId="10" borderId="0" xfId="2" applyFont="1" applyFill="1" applyAlignment="1">
      <alignment vertical="top" wrapText="1"/>
    </xf>
    <xf numFmtId="0" fontId="21" fillId="9" borderId="0" xfId="2" applyFont="1" applyFill="1" applyAlignment="1">
      <alignment horizontal="left"/>
    </xf>
    <xf numFmtId="0" fontId="22" fillId="9" borderId="0" xfId="2" applyFont="1" applyFill="1" applyAlignment="1"/>
    <xf numFmtId="0" fontId="23" fillId="9" borderId="0" xfId="2" applyFont="1" applyFill="1" applyAlignment="1">
      <alignment vertical="top" wrapText="1"/>
    </xf>
    <xf numFmtId="0" fontId="28" fillId="10" borderId="0" xfId="2" applyFont="1" applyFill="1" applyAlignment="1">
      <alignment horizontal="justify" vertical="top" wrapText="1"/>
    </xf>
    <xf numFmtId="164" fontId="6" fillId="2" borderId="0" xfId="0" applyNumberFormat="1" applyFont="1" applyFill="1" applyAlignment="1">
      <alignment horizontal="left"/>
    </xf>
    <xf numFmtId="164" fontId="0" fillId="0" borderId="0" xfId="0" applyNumberFormat="1" applyAlignment="1"/>
    <xf numFmtId="0" fontId="2" fillId="7" borderId="0" xfId="0" applyFont="1" applyFill="1" applyBorder="1" applyAlignment="1" applyProtection="1">
      <alignment vertical="top" wrapText="1"/>
    </xf>
    <xf numFmtId="0" fontId="4" fillId="7" borderId="0" xfId="0" applyFont="1" applyFill="1" applyAlignment="1">
      <alignment vertical="top" wrapText="1"/>
    </xf>
    <xf numFmtId="0" fontId="8" fillId="5" borderId="0" xfId="0" applyFont="1" applyFill="1" applyBorder="1" applyAlignment="1" applyProtection="1">
      <alignment vertical="top" wrapText="1"/>
    </xf>
    <xf numFmtId="0" fontId="8" fillId="5" borderId="0" xfId="0" applyFont="1" applyFill="1" applyAlignment="1">
      <alignment vertical="top" wrapText="1"/>
    </xf>
    <xf numFmtId="0" fontId="0" fillId="5" borderId="0" xfId="0" applyFill="1" applyAlignment="1"/>
    <xf numFmtId="0" fontId="3" fillId="3" borderId="0" xfId="0" applyFont="1" applyFill="1" applyAlignment="1" applyProtection="1">
      <alignment vertical="top" wrapText="1"/>
      <protection locked="0"/>
    </xf>
    <xf numFmtId="0" fontId="0" fillId="0" borderId="0" xfId="0" applyAlignment="1" applyProtection="1">
      <alignment wrapText="1"/>
      <protection locked="0"/>
    </xf>
    <xf numFmtId="164" fontId="6" fillId="2" borderId="0" xfId="0" applyNumberFormat="1" applyFont="1" applyFill="1" applyAlignment="1">
      <alignment horizontal="left" vertical="top" wrapText="1"/>
    </xf>
    <xf numFmtId="164" fontId="3" fillId="11" borderId="0" xfId="0" applyNumberFormat="1" applyFont="1" applyFill="1" applyAlignment="1" applyProtection="1">
      <alignment vertical="top" wrapText="1"/>
    </xf>
    <xf numFmtId="164" fontId="0" fillId="11" borderId="0" xfId="0" applyNumberFormat="1" applyFill="1" applyAlignment="1" applyProtection="1">
      <alignment wrapText="1"/>
    </xf>
  </cellXfs>
  <cellStyles count="3">
    <cellStyle name="Milliers" xfId="1" builtinId="3"/>
    <cellStyle name="Normal" xfId="0" builtinId="0"/>
    <cellStyle name="Normal 2" xfId="2"/>
  </cellStyles>
  <dxfs count="0"/>
  <tableStyles count="0" defaultTableStyle="TableStyleMedium9" defaultPivotStyle="PivotStyleLight16"/>
  <colors>
    <mruColors>
      <color rgb="FFCCFFCC"/>
      <color rgb="FFFFFF99"/>
      <color rgb="FFCCFFFF"/>
      <color rgb="FFCCECFF"/>
      <color rgb="FF4F81BD"/>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213360</xdr:colOff>
      <xdr:row>3</xdr:row>
      <xdr:rowOff>81915</xdr:rowOff>
    </xdr:from>
    <xdr:to>
      <xdr:col>7</xdr:col>
      <xdr:colOff>651510</xdr:colOff>
      <xdr:row>7</xdr:row>
      <xdr:rowOff>45750</xdr:rowOff>
    </xdr:to>
    <xdr:sp macro="" textlink="">
      <xdr:nvSpPr>
        <xdr:cNvPr id="2" name="shaLogoCompany"/>
        <xdr:cNvSpPr txBox="1">
          <a:spLocks noChangeArrowheads="1"/>
        </xdr:cNvSpPr>
      </xdr:nvSpPr>
      <xdr:spPr bwMode="auto">
        <a:xfrm>
          <a:off x="1985010" y="605790"/>
          <a:ext cx="3067050" cy="611535"/>
        </a:xfrm>
        <a:prstGeom prst="rect">
          <a:avLst/>
        </a:prstGeom>
        <a:noFill/>
        <a:ln w="9525">
          <a:noFill/>
          <a:miter lim="800000"/>
          <a:headEnd/>
          <a:tailEnd/>
        </a:ln>
      </xdr:spPr>
      <xdr:txBody>
        <a:bodyPr vertOverflow="clip" wrap="square" lIns="0" tIns="0" rIns="0" bIns="0" anchor="t" upright="1"/>
        <a:lstStyle/>
        <a:p>
          <a:pPr algn="l" rtl="0">
            <a:defRPr sz="1000"/>
          </a:pPr>
          <a:endParaRPr lang="fr-CH" sz="3600" b="0" i="0" strike="noStrike">
            <a:solidFill>
              <a:srgbClr val="000000"/>
            </a:solidFill>
            <a:latin typeface="Apple Garamond"/>
          </a:endParaRPr>
        </a:p>
        <a:p>
          <a:pPr algn="l" rtl="0">
            <a:defRPr sz="1000"/>
          </a:pPr>
          <a:endParaRPr lang="fr-CH" sz="3600" b="0" i="0" strike="noStrike">
            <a:solidFill>
              <a:srgbClr val="000000"/>
            </a:solidFill>
            <a:latin typeface="Apple Garamond"/>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s_donnees/Documents/DG/Constructions/Groupe%20de%20projet%20co&#251;ts%20construction/ANALYSECOUTS_REFERENCES_VERSION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rritoire%20Gestion%20et%20Comptabilite\Gestion%20et%20Legislation\NEC\ACOCO\Copie%20de%20ANALYSE%20COUT%20CONSTRUC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gav\AppData\Local\Microsoft\Windows\Temporary%20Internet%20Files\Content.Outlook\32CZH8G5\ANALYSE%20COUT%20CONSTRU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E"/>
      <sheetName val="REF1"/>
      <sheetName val="REF2"/>
      <sheetName val="REF3"/>
      <sheetName val="REF4"/>
      <sheetName val="REF5"/>
      <sheetName val="REF6"/>
      <sheetName val="REF7"/>
      <sheetName val="REF8"/>
      <sheetName val="REF9"/>
      <sheetName val="REF10"/>
      <sheetName val="REF11"/>
      <sheetName val="REF12"/>
      <sheetName val="REFERENCES"/>
    </sheetNames>
    <sheetDataSet>
      <sheetData sheetId="0">
        <row r="47">
          <cell r="U47" t="str">
            <v>HT</v>
          </cell>
        </row>
        <row r="48">
          <cell r="U48" t="str">
            <v>TTC</v>
          </cell>
        </row>
        <row r="174">
          <cell r="U174" t="str">
            <v>étable, stabulation entravée, production laitière</v>
          </cell>
        </row>
        <row r="175">
          <cell r="U175" t="str">
            <v>étable, stabulation libre, production laitière</v>
          </cell>
        </row>
        <row r="176">
          <cell r="U176" t="str">
            <v>étable, stabulation libre, production viande</v>
          </cell>
        </row>
        <row r="177">
          <cell r="U177" t="str">
            <v>rural, stabulation entravée, production laitère avec ensilage</v>
          </cell>
        </row>
        <row r="178">
          <cell r="U178" t="str">
            <v>rural, stabulation entravée, production laitière sans ensilage</v>
          </cell>
        </row>
        <row r="179">
          <cell r="U179" t="str">
            <v>rural, stabulation libre, production laitière avec ensilage</v>
          </cell>
        </row>
        <row r="180">
          <cell r="U180" t="str">
            <v>rural, stabulation libre, production laitière sans ensilage</v>
          </cell>
        </row>
        <row r="181">
          <cell r="U181" t="str">
            <v>rural, stabulation libre, production viande avec ensilage</v>
          </cell>
        </row>
        <row r="182">
          <cell r="U182" t="str">
            <v>rural, stabulation libre, production viande sans ensilage</v>
          </cell>
        </row>
        <row r="183">
          <cell r="U183" t="str">
            <v>ZGC+ZI</v>
          </cell>
        </row>
        <row r="184">
          <cell r="U184" t="str">
            <v>ZC+ZM1</v>
          </cell>
        </row>
        <row r="185">
          <cell r="U185" t="str">
            <v>ZM2-ZM4</v>
          </cell>
        </row>
      </sheetData>
      <sheetData sheetId="1"/>
      <sheetData sheetId="2"/>
      <sheetData sheetId="3"/>
      <sheetData sheetId="4"/>
      <sheetData sheetId="5"/>
      <sheetData sheetId="6"/>
      <sheetData sheetId="7"/>
      <sheetData sheetId="8"/>
      <sheetData sheetId="9"/>
      <sheetData sheetId="10"/>
      <sheetData sheetId="11"/>
      <sheetData sheetId="12">
        <row r="15">
          <cell r="G15" t="str">
            <v/>
          </cell>
        </row>
      </sheetData>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ADJ"/>
      <sheetName val="DECFIN"/>
      <sheetName val="TVA"/>
      <sheetName val="ANALYSE"/>
      <sheetName val="REFERENCES"/>
      <sheetName val="copie"/>
    </sheetNames>
    <sheetDataSet>
      <sheetData sheetId="0" refreshError="1"/>
      <sheetData sheetId="1">
        <row r="138">
          <cell r="R138" t="str">
            <v>HT</v>
          </cell>
        </row>
        <row r="139">
          <cell r="R139" t="str">
            <v>TTC</v>
          </cell>
        </row>
      </sheetData>
      <sheetData sheetId="2"/>
      <sheetData sheetId="3"/>
      <sheetData sheetId="4" refreshError="1"/>
      <sheetData sheetId="5">
        <row r="11">
          <cell r="H11" t="str">
            <v>Hangar</v>
          </cell>
          <cell r="I11" t="str">
            <v>étable, stabulation entravée, production laitière</v>
          </cell>
          <cell r="J11" t="str">
            <v>étable, stabulation libre, production laitière</v>
          </cell>
          <cell r="K11" t="str">
            <v>étable, stabulation libre, production viande</v>
          </cell>
          <cell r="L11" t="str">
            <v>rural, stabulation entravée, production laitère avec ensilage</v>
          </cell>
          <cell r="M11" t="str">
            <v>rural, stabulation entravée, production laitière sans ensilage</v>
          </cell>
          <cell r="N11" t="str">
            <v>rural, stabulation libre, production laitière avec ensilage</v>
          </cell>
          <cell r="O11" t="str">
            <v>rural, stabulation libre, production laitière sans ensilage</v>
          </cell>
          <cell r="P11" t="str">
            <v>rural, stabulation libre, production viande avec ensilage</v>
          </cell>
          <cell r="Q11" t="str">
            <v>rural, stabulation libre, production viande sans ensilage</v>
          </cell>
          <cell r="R11" t="str">
            <v>ZGC+ZI</v>
          </cell>
          <cell r="S11" t="str">
            <v>ZC+ZM1</v>
          </cell>
          <cell r="T11" t="str">
            <v>ZM2-ZM4</v>
          </cell>
        </row>
        <row r="15">
          <cell r="H15" t="str">
            <v/>
          </cell>
          <cell r="I15" t="str">
            <v/>
          </cell>
          <cell r="J15" t="str">
            <v/>
          </cell>
          <cell r="K15">
            <v>174.25650557620816</v>
          </cell>
          <cell r="L15" t="str">
            <v/>
          </cell>
          <cell r="M15">
            <v>1203.7563006478611</v>
          </cell>
          <cell r="N15">
            <v>510.72024064475227</v>
          </cell>
          <cell r="O15">
            <v>572.74488827933919</v>
          </cell>
          <cell r="P15" t="str">
            <v/>
          </cell>
          <cell r="Q15">
            <v>313.26732673267327</v>
          </cell>
          <cell r="R15">
            <v>691.08465316437469</v>
          </cell>
          <cell r="S15">
            <v>514.38695011619927</v>
          </cell>
          <cell r="T15">
            <v>564.08629343874895</v>
          </cell>
        </row>
        <row r="16">
          <cell r="I16" t="str">
            <v/>
          </cell>
          <cell r="J16" t="str">
            <v/>
          </cell>
          <cell r="K16">
            <v>174.25650557620816</v>
          </cell>
          <cell r="L16" t="str">
            <v/>
          </cell>
          <cell r="M16" t="str">
            <v/>
          </cell>
          <cell r="N16">
            <v>213.16522028174876</v>
          </cell>
          <cell r="O16">
            <v>232.62193207366769</v>
          </cell>
          <cell r="P16" t="str">
            <v/>
          </cell>
          <cell r="Q16">
            <v>122.07920792079207</v>
          </cell>
          <cell r="R16">
            <v>308.42164311342475</v>
          </cell>
          <cell r="S16">
            <v>196.42567908464716</v>
          </cell>
          <cell r="T16">
            <v>234.50146051896576</v>
          </cell>
        </row>
        <row r="17">
          <cell r="I17" t="str">
            <v/>
          </cell>
          <cell r="J17" t="str">
            <v/>
          </cell>
          <cell r="K17" t="str">
            <v/>
          </cell>
          <cell r="L17" t="str">
            <v/>
          </cell>
          <cell r="M17" t="str">
            <v/>
          </cell>
          <cell r="N17" t="str">
            <v/>
          </cell>
          <cell r="O17" t="str">
            <v/>
          </cell>
          <cell r="P17" t="str">
            <v/>
          </cell>
          <cell r="Q17" t="str">
            <v/>
          </cell>
          <cell r="R17" t="str">
            <v/>
          </cell>
          <cell r="S17" t="str">
            <v/>
          </cell>
          <cell r="T17" t="str">
            <v/>
          </cell>
        </row>
        <row r="18">
          <cell r="I18" t="str">
            <v/>
          </cell>
          <cell r="J18" t="str">
            <v/>
          </cell>
          <cell r="K18" t="str">
            <v/>
          </cell>
          <cell r="L18" t="str">
            <v/>
          </cell>
          <cell r="M18" t="str">
            <v/>
          </cell>
          <cell r="N18">
            <v>74.34944237918215</v>
          </cell>
          <cell r="O18" t="str">
            <v/>
          </cell>
          <cell r="P18" t="str">
            <v/>
          </cell>
          <cell r="Q18" t="str">
            <v/>
          </cell>
          <cell r="R18" t="str">
            <v/>
          </cell>
          <cell r="S18">
            <v>74.34944237918215</v>
          </cell>
          <cell r="T18" t="str">
            <v/>
          </cell>
        </row>
        <row r="19">
          <cell r="H19" t="str">
            <v/>
          </cell>
          <cell r="I19" t="str">
            <v/>
          </cell>
          <cell r="J19" t="str">
            <v/>
          </cell>
          <cell r="K19" t="str">
            <v/>
          </cell>
          <cell r="L19" t="str">
            <v/>
          </cell>
          <cell r="M19" t="str">
            <v/>
          </cell>
          <cell r="N19" t="str">
            <v/>
          </cell>
          <cell r="O19">
            <v>76.236305592146891</v>
          </cell>
          <cell r="P19" t="str">
            <v/>
          </cell>
          <cell r="Q19" t="str">
            <v/>
          </cell>
          <cell r="R19">
            <v>38.08885367785971</v>
          </cell>
          <cell r="S19">
            <v>114.38375750643408</v>
          </cell>
          <cell r="T19" t="str">
            <v/>
          </cell>
        </row>
        <row r="20">
          <cell r="H20" t="str">
            <v/>
          </cell>
          <cell r="I20" t="str">
            <v/>
          </cell>
          <cell r="J20">
            <v>594.5030303030303</v>
          </cell>
          <cell r="K20">
            <v>77.447335811648074</v>
          </cell>
          <cell r="L20">
            <v>1547.4455110251056</v>
          </cell>
          <cell r="M20">
            <v>198.80676552520467</v>
          </cell>
          <cell r="N20">
            <v>427.95176364034</v>
          </cell>
          <cell r="O20">
            <v>399.84979196766739</v>
          </cell>
          <cell r="P20">
            <v>994.61475785506946</v>
          </cell>
          <cell r="Q20">
            <v>783.87835488659687</v>
          </cell>
          <cell r="R20">
            <v>442.53617808552303</v>
          </cell>
          <cell r="S20">
            <v>530.4792759223825</v>
          </cell>
          <cell r="T20">
            <v>561.77273167464205</v>
          </cell>
        </row>
        <row r="21">
          <cell r="H21" t="str">
            <v/>
          </cell>
          <cell r="I21" t="str">
            <v/>
          </cell>
          <cell r="J21">
            <v>594.5030303030303</v>
          </cell>
          <cell r="K21">
            <v>514.03981262438515</v>
          </cell>
          <cell r="L21">
            <v>1547.4455110251056</v>
          </cell>
          <cell r="M21">
            <v>800.68491584913511</v>
          </cell>
          <cell r="N21">
            <v>657.21095116912875</v>
          </cell>
          <cell r="O21">
            <v>735.598881430549</v>
          </cell>
          <cell r="P21">
            <v>994.61475785506946</v>
          </cell>
          <cell r="Q21">
            <v>696.74539982831391</v>
          </cell>
          <cell r="R21">
            <v>665.18397739634247</v>
          </cell>
          <cell r="S21">
            <v>730.57073422416045</v>
          </cell>
          <cell r="T21">
            <v>841.80434846042408</v>
          </cell>
        </row>
        <row r="24">
          <cell r="H24" t="str">
            <v/>
          </cell>
          <cell r="I24" t="str">
            <v/>
          </cell>
          <cell r="J24" t="str">
            <v/>
          </cell>
          <cell r="K24">
            <v>403.84561225639288</v>
          </cell>
          <cell r="L24" t="str">
            <v/>
          </cell>
          <cell r="M24" t="str">
            <v/>
          </cell>
          <cell r="N24">
            <v>220.26357131486103</v>
          </cell>
          <cell r="O24">
            <v>268.92546154257224</v>
          </cell>
          <cell r="P24" t="str">
            <v/>
          </cell>
          <cell r="Q24">
            <v>198.01980198019803</v>
          </cell>
          <cell r="R24">
            <v>231.21502543204534</v>
          </cell>
          <cell r="S24">
            <v>271.82230988258891</v>
          </cell>
          <cell r="T24">
            <v>294.66833041770303</v>
          </cell>
        </row>
        <row r="25">
          <cell r="H25" t="str">
            <v/>
          </cell>
          <cell r="I25" t="str">
            <v/>
          </cell>
          <cell r="J25" t="str">
            <v/>
          </cell>
          <cell r="K25">
            <v>706.93773797454094</v>
          </cell>
          <cell r="L25" t="str">
            <v/>
          </cell>
          <cell r="M25" t="str">
            <v/>
          </cell>
          <cell r="N25">
            <v>903.55559796155046</v>
          </cell>
          <cell r="O25">
            <v>1000.7012959634567</v>
          </cell>
          <cell r="P25" t="str">
            <v/>
          </cell>
          <cell r="Q25" t="str">
            <v/>
          </cell>
          <cell r="R25">
            <v>939.32723384228552</v>
          </cell>
          <cell r="S25">
            <v>1008.5373658540635</v>
          </cell>
          <cell r="T25">
            <v>868.15926413038221</v>
          </cell>
        </row>
        <row r="26">
          <cell r="H26" t="str">
            <v/>
          </cell>
          <cell r="I26" t="str">
            <v/>
          </cell>
          <cell r="J26" t="str">
            <v/>
          </cell>
          <cell r="K26">
            <v>824.18181818181813</v>
          </cell>
          <cell r="L26" t="str">
            <v/>
          </cell>
          <cell r="M26" t="str">
            <v/>
          </cell>
          <cell r="N26">
            <v>381.17683540867989</v>
          </cell>
          <cell r="O26">
            <v>729.98266862597131</v>
          </cell>
          <cell r="P26" t="str">
            <v/>
          </cell>
          <cell r="Q26">
            <v>1325.7425742574258</v>
          </cell>
          <cell r="R26">
            <v>1027.1720763477672</v>
          </cell>
          <cell r="S26">
            <v>609.80132181182103</v>
          </cell>
          <cell r="T26">
            <v>749.27025605187191</v>
          </cell>
        </row>
        <row r="27">
          <cell r="I27" t="str">
            <v/>
          </cell>
          <cell r="J27" t="str">
            <v/>
          </cell>
          <cell r="K27" t="str">
            <v/>
          </cell>
          <cell r="L27" t="str">
            <v/>
          </cell>
          <cell r="M27" t="str">
            <v/>
          </cell>
          <cell r="N27">
            <v>506.11115005391264</v>
          </cell>
          <cell r="O27">
            <v>501.24710657696323</v>
          </cell>
          <cell r="P27" t="str">
            <v/>
          </cell>
          <cell r="Q27" t="str">
            <v/>
          </cell>
          <cell r="R27">
            <v>500.29393884443107</v>
          </cell>
          <cell r="S27">
            <v>503.35990964410593</v>
          </cell>
          <cell r="T27">
            <v>498.96990787895766</v>
          </cell>
        </row>
        <row r="28">
          <cell r="I28" t="str">
            <v/>
          </cell>
          <cell r="J28" t="str">
            <v/>
          </cell>
          <cell r="K28" t="str">
            <v/>
          </cell>
          <cell r="L28" t="str">
            <v/>
          </cell>
          <cell r="M28" t="str">
            <v/>
          </cell>
          <cell r="N28">
            <v>293.26044618679646</v>
          </cell>
          <cell r="O28">
            <v>255.75360545246451</v>
          </cell>
          <cell r="P28" t="str">
            <v/>
          </cell>
          <cell r="Q28" t="str">
            <v/>
          </cell>
          <cell r="R28">
            <v>87.190525599708636</v>
          </cell>
          <cell r="S28">
            <v>254.54243023522844</v>
          </cell>
          <cell r="T28">
            <v>377.62629476920932</v>
          </cell>
        </row>
        <row r="29">
          <cell r="I29" t="str">
            <v/>
          </cell>
          <cell r="J29" t="str">
            <v/>
          </cell>
          <cell r="K29">
            <v>1744.7906809733017</v>
          </cell>
          <cell r="L29">
            <v>2323.0063146101747</v>
          </cell>
          <cell r="M29" t="str">
            <v/>
          </cell>
          <cell r="N29">
            <v>2339.4605025289388</v>
          </cell>
          <cell r="O29">
            <v>2079.2536418237137</v>
          </cell>
          <cell r="P29" t="str">
            <v/>
          </cell>
          <cell r="Q29">
            <v>1534.9108910891089</v>
          </cell>
          <cell r="R29">
            <v>1875.9121616616776</v>
          </cell>
          <cell r="S29">
            <v>2057.0798113993251</v>
          </cell>
          <cell r="T29">
            <v>2472.1912195385812</v>
          </cell>
        </row>
        <row r="30">
          <cell r="I30" t="str">
            <v/>
          </cell>
          <cell r="J30" t="str">
            <v/>
          </cell>
          <cell r="K30" t="str">
            <v/>
          </cell>
          <cell r="L30" t="str">
            <v/>
          </cell>
          <cell r="M30" t="str">
            <v/>
          </cell>
          <cell r="N30" t="str">
            <v/>
          </cell>
          <cell r="O30">
            <v>516.79918766349988</v>
          </cell>
          <cell r="P30" t="str">
            <v/>
          </cell>
          <cell r="Q30" t="str">
            <v/>
          </cell>
          <cell r="R30">
            <v>326.99986231584739</v>
          </cell>
          <cell r="S30">
            <v>663.2449696111405</v>
          </cell>
          <cell r="T30" t="str">
            <v/>
          </cell>
        </row>
        <row r="31">
          <cell r="I31" t="str">
            <v/>
          </cell>
          <cell r="J31" t="str">
            <v/>
          </cell>
          <cell r="K31" t="str">
            <v/>
          </cell>
          <cell r="L31" t="str">
            <v/>
          </cell>
          <cell r="M31" t="str">
            <v/>
          </cell>
          <cell r="N31">
            <v>139.40520446096653</v>
          </cell>
          <cell r="O31" t="str">
            <v/>
          </cell>
          <cell r="P31" t="str">
            <v/>
          </cell>
          <cell r="Q31" t="str">
            <v/>
          </cell>
          <cell r="R31" t="str">
            <v/>
          </cell>
          <cell r="S31">
            <v>139.40520446096653</v>
          </cell>
          <cell r="T31" t="str">
            <v/>
          </cell>
        </row>
        <row r="32">
          <cell r="I32" t="str">
            <v/>
          </cell>
          <cell r="J32" t="str">
            <v/>
          </cell>
          <cell r="K32">
            <v>425.9603469640644</v>
          </cell>
          <cell r="L32" t="str">
            <v/>
          </cell>
          <cell r="M32">
            <v>210.83531670417693</v>
          </cell>
          <cell r="N32">
            <v>223.2110329281843</v>
          </cell>
          <cell r="O32">
            <v>269.71213692651634</v>
          </cell>
          <cell r="P32">
            <v>185.58138659798738</v>
          </cell>
          <cell r="Q32">
            <v>413.34749513188171</v>
          </cell>
          <cell r="R32">
            <v>250.05150349898202</v>
          </cell>
          <cell r="S32">
            <v>289.95095276898968</v>
          </cell>
          <cell r="T32">
            <v>248.59626312107716</v>
          </cell>
        </row>
        <row r="33">
          <cell r="I33" t="str">
            <v/>
          </cell>
          <cell r="J33" t="str">
            <v/>
          </cell>
          <cell r="K33" t="str">
            <v/>
          </cell>
          <cell r="L33" t="str">
            <v/>
          </cell>
          <cell r="M33" t="str">
            <v/>
          </cell>
          <cell r="N33" t="str">
            <v/>
          </cell>
          <cell r="O33">
            <v>1146.0404599291087</v>
          </cell>
          <cell r="P33" t="str">
            <v/>
          </cell>
          <cell r="Q33" t="str">
            <v/>
          </cell>
          <cell r="R33" t="str">
            <v/>
          </cell>
          <cell r="S33">
            <v>1146.0404599291087</v>
          </cell>
          <cell r="T33" t="str">
            <v/>
          </cell>
        </row>
        <row r="34">
          <cell r="I34" t="str">
            <v/>
          </cell>
          <cell r="J34" t="str">
            <v/>
          </cell>
          <cell r="K34" t="str">
            <v/>
          </cell>
          <cell r="L34">
            <v>735.21922900646734</v>
          </cell>
          <cell r="M34" t="str">
            <v/>
          </cell>
          <cell r="N34">
            <v>996.92889930008778</v>
          </cell>
          <cell r="O34" t="str">
            <v/>
          </cell>
          <cell r="P34" t="str">
            <v/>
          </cell>
          <cell r="Q34" t="str">
            <v/>
          </cell>
          <cell r="R34">
            <v>612.5250214469545</v>
          </cell>
          <cell r="S34">
            <v>936.49784753903953</v>
          </cell>
          <cell r="T34">
            <v>1181.4000378048013</v>
          </cell>
        </row>
        <row r="35">
          <cell r="H35" t="str">
            <v/>
          </cell>
          <cell r="I35" t="str">
            <v/>
          </cell>
          <cell r="J35" t="str">
            <v/>
          </cell>
          <cell r="K35">
            <v>166.32954545454547</v>
          </cell>
          <cell r="L35" t="str">
            <v/>
          </cell>
          <cell r="M35" t="str">
            <v/>
          </cell>
          <cell r="N35">
            <v>333.71043356503287</v>
          </cell>
          <cell r="O35">
            <v>546.92390364769108</v>
          </cell>
          <cell r="P35" t="str">
            <v/>
          </cell>
          <cell r="Q35" t="str">
            <v/>
          </cell>
          <cell r="R35">
            <v>314.37033168646798</v>
          </cell>
          <cell r="S35">
            <v>375.39567819315346</v>
          </cell>
          <cell r="T35">
            <v>669.50810673569799</v>
          </cell>
        </row>
        <row r="36">
          <cell r="I36" t="str">
            <v/>
          </cell>
          <cell r="J36" t="str">
            <v/>
          </cell>
          <cell r="K36">
            <v>1282.2748859411963</v>
          </cell>
          <cell r="L36" t="str">
            <v/>
          </cell>
          <cell r="M36" t="str">
            <v/>
          </cell>
          <cell r="N36">
            <v>768.22960851553819</v>
          </cell>
          <cell r="O36">
            <v>1028.862034286579</v>
          </cell>
          <cell r="P36" t="str">
            <v/>
          </cell>
          <cell r="Q36">
            <v>2170.9900990099009</v>
          </cell>
          <cell r="R36">
            <v>760.45612195735566</v>
          </cell>
          <cell r="S36">
            <v>1024.8262262887877</v>
          </cell>
          <cell r="T36">
            <v>1067.2489521110374</v>
          </cell>
        </row>
        <row r="37">
          <cell r="I37" t="str">
            <v/>
          </cell>
          <cell r="J37" t="str">
            <v/>
          </cell>
          <cell r="K37" t="str">
            <v/>
          </cell>
          <cell r="L37" t="str">
            <v/>
          </cell>
          <cell r="M37" t="str">
            <v/>
          </cell>
          <cell r="N37">
            <v>301.4166582939817</v>
          </cell>
          <cell r="O37" t="str">
            <v/>
          </cell>
          <cell r="P37" t="str">
            <v/>
          </cell>
          <cell r="Q37" t="str">
            <v/>
          </cell>
          <cell r="R37" t="str">
            <v/>
          </cell>
          <cell r="S37" t="str">
            <v/>
          </cell>
          <cell r="T37">
            <v>301.4166582939817</v>
          </cell>
        </row>
        <row r="38">
          <cell r="I38" t="str">
            <v/>
          </cell>
          <cell r="J38" t="str">
            <v/>
          </cell>
          <cell r="K38" t="str">
            <v/>
          </cell>
          <cell r="L38" t="str">
            <v/>
          </cell>
          <cell r="M38" t="str">
            <v/>
          </cell>
          <cell r="N38">
            <v>360.21120040445794</v>
          </cell>
          <cell r="O38">
            <v>113.9113430735719</v>
          </cell>
          <cell r="P38" t="str">
            <v/>
          </cell>
          <cell r="Q38" t="str">
            <v/>
          </cell>
          <cell r="R38">
            <v>184.92877708223102</v>
          </cell>
          <cell r="S38">
            <v>105.35955150076451</v>
          </cell>
          <cell r="T38">
            <v>552.59720687229969</v>
          </cell>
        </row>
        <row r="39">
          <cell r="I39" t="str">
            <v/>
          </cell>
          <cell r="J39" t="str">
            <v/>
          </cell>
          <cell r="K39">
            <v>365.27272727272725</v>
          </cell>
          <cell r="L39" t="str">
            <v/>
          </cell>
          <cell r="M39" t="str">
            <v/>
          </cell>
          <cell r="N39">
            <v>366.13504214930134</v>
          </cell>
          <cell r="O39">
            <v>234.92746008342482</v>
          </cell>
          <cell r="P39">
            <v>150.2266130264297</v>
          </cell>
          <cell r="Q39" t="str">
            <v/>
          </cell>
          <cell r="R39">
            <v>289.33467534566608</v>
          </cell>
          <cell r="S39">
            <v>227.32855137911238</v>
          </cell>
          <cell r="T39">
            <v>365.73858535635537</v>
          </cell>
        </row>
        <row r="40">
          <cell r="H40">
            <v>80.390334572490701</v>
          </cell>
          <cell r="I40" t="str">
            <v/>
          </cell>
          <cell r="J40">
            <v>3733.0272727272727</v>
          </cell>
          <cell r="K40">
            <v>3246.3341594382482</v>
          </cell>
          <cell r="L40">
            <v>7138.4694708967763</v>
          </cell>
          <cell r="M40">
            <v>6333.9539747619983</v>
          </cell>
          <cell r="N40">
            <v>3155.5676497478371</v>
          </cell>
          <cell r="O40">
            <v>2837.3520699298879</v>
          </cell>
          <cell r="P40">
            <v>6708.1241012159899</v>
          </cell>
          <cell r="Q40">
            <v>4934.4687596567237</v>
          </cell>
          <cell r="R40">
            <v>3776.0414504286209</v>
          </cell>
          <cell r="S40">
            <v>3349.5263209992327</v>
          </cell>
          <cell r="T40">
            <v>4271.6606552880621</v>
          </cell>
        </row>
        <row r="41">
          <cell r="H41">
            <v>80.390334572490701</v>
          </cell>
          <cell r="I41" t="str">
            <v/>
          </cell>
          <cell r="J41">
            <v>3733.0272727272727</v>
          </cell>
          <cell r="K41">
            <v>4434.5921438674222</v>
          </cell>
          <cell r="L41">
            <v>10196.69501451342</v>
          </cell>
          <cell r="M41">
            <v>6439.3716331140859</v>
          </cell>
          <cell r="N41">
            <v>5847.673857051027</v>
          </cell>
          <cell r="O41">
            <v>5133.2232032929305</v>
          </cell>
          <cell r="P41">
            <v>6838.4714477715906</v>
          </cell>
          <cell r="Q41">
            <v>6145.7404309768017</v>
          </cell>
          <cell r="R41">
            <v>4861.7982839797251</v>
          </cell>
          <cell r="S41">
            <v>5596.4547831444006</v>
          </cell>
          <cell r="T41">
            <v>6549.9494938400976</v>
          </cell>
        </row>
        <row r="44">
          <cell r="H44">
            <v>94.795539033457231</v>
          </cell>
          <cell r="I44" t="str">
            <v/>
          </cell>
          <cell r="J44">
            <v>1306.6363636363637</v>
          </cell>
          <cell r="K44">
            <v>1612.2243187763634</v>
          </cell>
          <cell r="L44">
            <v>2298.5785761572542</v>
          </cell>
          <cell r="M44">
            <v>3871.0245698302324</v>
          </cell>
          <cell r="N44">
            <v>1999.8889336018869</v>
          </cell>
          <cell r="O44">
            <v>2129.1884823190353</v>
          </cell>
          <cell r="P44">
            <v>1791.8406743054827</v>
          </cell>
          <cell r="Q44">
            <v>1763.3663366336634</v>
          </cell>
          <cell r="R44">
            <v>1589.7406441388018</v>
          </cell>
          <cell r="S44">
            <v>1913.2650082695106</v>
          </cell>
          <cell r="T44">
            <v>2665.394983322582</v>
          </cell>
        </row>
        <row r="45">
          <cell r="H45" t="str">
            <v/>
          </cell>
          <cell r="I45" t="str">
            <v/>
          </cell>
          <cell r="J45" t="str">
            <v/>
          </cell>
          <cell r="K45">
            <v>596.37616875070398</v>
          </cell>
          <cell r="L45" t="str">
            <v/>
          </cell>
          <cell r="M45" t="str">
            <v/>
          </cell>
          <cell r="N45">
            <v>351.32943202171839</v>
          </cell>
          <cell r="O45">
            <v>505.21435808914077</v>
          </cell>
          <cell r="P45" t="str">
            <v/>
          </cell>
          <cell r="Q45" t="str">
            <v/>
          </cell>
          <cell r="R45">
            <v>635.26031101281114</v>
          </cell>
          <cell r="S45">
            <v>450.19911202784874</v>
          </cell>
          <cell r="T45">
            <v>510.68691058986417</v>
          </cell>
        </row>
        <row r="46">
          <cell r="H46" t="str">
            <v/>
          </cell>
          <cell r="I46" t="str">
            <v/>
          </cell>
          <cell r="J46">
            <v>229.12121212121212</v>
          </cell>
          <cell r="K46">
            <v>981.75763208291073</v>
          </cell>
          <cell r="L46" t="str">
            <v/>
          </cell>
          <cell r="M46">
            <v>519.1518123575388</v>
          </cell>
          <cell r="N46">
            <v>421.39339603578406</v>
          </cell>
          <cell r="O46">
            <v>416.53823679093</v>
          </cell>
          <cell r="P46">
            <v>597.28022476849412</v>
          </cell>
          <cell r="Q46">
            <v>404.15841584158414</v>
          </cell>
          <cell r="R46">
            <v>349.89536187578648</v>
          </cell>
          <cell r="S46">
            <v>463.0244005919547</v>
          </cell>
          <cell r="T46">
            <v>603.11135305961488</v>
          </cell>
        </row>
        <row r="47">
          <cell r="I47" t="str">
            <v/>
          </cell>
          <cell r="J47" t="str">
            <v/>
          </cell>
          <cell r="K47" t="str">
            <v/>
          </cell>
          <cell r="L47" t="str">
            <v/>
          </cell>
          <cell r="M47">
            <v>835.53241822639905</v>
          </cell>
          <cell r="N47">
            <v>485.38594508547175</v>
          </cell>
          <cell r="O47">
            <v>332.30669173013899</v>
          </cell>
          <cell r="P47" t="str">
            <v/>
          </cell>
          <cell r="Q47" t="str">
            <v/>
          </cell>
          <cell r="R47" t="str">
            <v/>
          </cell>
          <cell r="S47">
            <v>338.92598461060135</v>
          </cell>
          <cell r="T47">
            <v>488.30441090354037</v>
          </cell>
        </row>
        <row r="48">
          <cell r="H48">
            <v>46.468401486988839</v>
          </cell>
          <cell r="I48" t="str">
            <v/>
          </cell>
          <cell r="J48">
            <v>558.31818181818187</v>
          </cell>
          <cell r="K48">
            <v>1223.158630918854</v>
          </cell>
          <cell r="L48">
            <v>964.37846921627533</v>
          </cell>
          <cell r="M48">
            <v>1049.5533158980304</v>
          </cell>
          <cell r="N48">
            <v>934.05683902334863</v>
          </cell>
          <cell r="O48">
            <v>951.72483408109497</v>
          </cell>
          <cell r="P48">
            <v>535.10157944782634</v>
          </cell>
          <cell r="Q48">
            <v>949.22730563019127</v>
          </cell>
          <cell r="R48">
            <v>883.41695919108497</v>
          </cell>
          <cell r="S48">
            <v>893.46344449489163</v>
          </cell>
          <cell r="T48">
            <v>1151.4163842845203</v>
          </cell>
        </row>
        <row r="49">
          <cell r="H49" t="str">
            <v/>
          </cell>
          <cell r="I49" t="str">
            <v/>
          </cell>
          <cell r="J49" t="str">
            <v/>
          </cell>
          <cell r="K49" t="str">
            <v/>
          </cell>
          <cell r="L49" t="str">
            <v/>
          </cell>
          <cell r="M49" t="str">
            <v/>
          </cell>
          <cell r="N49">
            <v>127.83626231374757</v>
          </cell>
          <cell r="O49">
            <v>101.23473181093998</v>
          </cell>
          <cell r="P49" t="str">
            <v/>
          </cell>
          <cell r="Q49" t="str">
            <v/>
          </cell>
          <cell r="R49" t="str">
            <v/>
          </cell>
          <cell r="S49">
            <v>108.61244588906163</v>
          </cell>
          <cell r="T49">
            <v>158.90618108499777</v>
          </cell>
        </row>
        <row r="50">
          <cell r="H50">
            <v>16.728624535315983</v>
          </cell>
          <cell r="I50" t="str">
            <v/>
          </cell>
          <cell r="J50">
            <v>131.10606060606059</v>
          </cell>
          <cell r="K50">
            <v>156.12678832939054</v>
          </cell>
          <cell r="L50">
            <v>111.55599124102459</v>
          </cell>
          <cell r="M50">
            <v>181.55932495883454</v>
          </cell>
          <cell r="N50">
            <v>118.86129091314353</v>
          </cell>
          <cell r="O50">
            <v>148.00606327607403</v>
          </cell>
          <cell r="P50">
            <v>65.946936904822522</v>
          </cell>
          <cell r="Q50">
            <v>149.71358288245182</v>
          </cell>
          <cell r="R50">
            <v>112.9143031749648</v>
          </cell>
          <cell r="S50">
            <v>134.58892785966194</v>
          </cell>
          <cell r="T50">
            <v>183.36562361478258</v>
          </cell>
        </row>
        <row r="51">
          <cell r="H51" t="str">
            <v/>
          </cell>
          <cell r="I51" t="str">
            <v/>
          </cell>
          <cell r="J51">
            <v>367.42424242424244</v>
          </cell>
          <cell r="K51">
            <v>591.328010589163</v>
          </cell>
          <cell r="L51" t="str">
            <v/>
          </cell>
          <cell r="M51">
            <v>1228.5993686768818</v>
          </cell>
          <cell r="N51">
            <v>297.59742931696849</v>
          </cell>
          <cell r="O51">
            <v>338.734000050573</v>
          </cell>
          <cell r="P51" t="str">
            <v/>
          </cell>
          <cell r="Q51">
            <v>587.32673267326732</v>
          </cell>
          <cell r="R51">
            <v>244.72155531570851</v>
          </cell>
          <cell r="S51">
            <v>328.29240629991642</v>
          </cell>
          <cell r="T51">
            <v>539.11378128010563</v>
          </cell>
        </row>
        <row r="52">
          <cell r="H52">
            <v>79.739776951672852</v>
          </cell>
          <cell r="I52" t="str">
            <v/>
          </cell>
          <cell r="J52">
            <v>173.93939393939394</v>
          </cell>
          <cell r="K52" t="str">
            <v/>
          </cell>
          <cell r="L52" t="str">
            <v/>
          </cell>
          <cell r="M52">
            <v>2221.5307991500054</v>
          </cell>
          <cell r="N52">
            <v>1847.6930070536541</v>
          </cell>
          <cell r="O52">
            <v>2427.8897494872904</v>
          </cell>
          <cell r="P52">
            <v>3307.7895752349591</v>
          </cell>
          <cell r="Q52">
            <v>4230.3808572463577</v>
          </cell>
          <cell r="R52">
            <v>2285.1167782312127</v>
          </cell>
          <cell r="S52">
            <v>2472.8184126252499</v>
          </cell>
          <cell r="T52">
            <v>2786.0810404581716</v>
          </cell>
        </row>
        <row r="53">
          <cell r="H53">
            <v>166.26394052044606</v>
          </cell>
          <cell r="I53" t="str">
            <v/>
          </cell>
          <cell r="J53">
            <v>2766.5454545454545</v>
          </cell>
          <cell r="K53">
            <v>4385.7753495299958</v>
          </cell>
          <cell r="L53">
            <v>3374.513036614554</v>
          </cell>
          <cell r="M53">
            <v>6589.0178620729785</v>
          </cell>
          <cell r="N53">
            <v>3884.6638841673739</v>
          </cell>
          <cell r="O53">
            <v>4265.3286670204607</v>
          </cell>
          <cell r="P53">
            <v>3362.1599301448323</v>
          </cell>
          <cell r="Q53">
            <v>5220.9275096811189</v>
          </cell>
          <cell r="R53">
            <v>3322.4481762820956</v>
          </cell>
          <cell r="S53">
            <v>4065.6049050480224</v>
          </cell>
          <cell r="T53">
            <v>5271.6906421219119</v>
          </cell>
        </row>
        <row r="55">
          <cell r="H55" t="str">
            <v/>
          </cell>
          <cell r="I55" t="str">
            <v/>
          </cell>
          <cell r="J55">
            <v>351.7893939393939</v>
          </cell>
          <cell r="K55">
            <v>188.86588937704175</v>
          </cell>
          <cell r="L55">
            <v>299.18011916280494</v>
          </cell>
          <cell r="M55">
            <v>252.99209971035975</v>
          </cell>
          <cell r="N55">
            <v>201.03687548658664</v>
          </cell>
          <cell r="O55">
            <v>169.86429848975783</v>
          </cell>
          <cell r="P55">
            <v>143.81223687215157</v>
          </cell>
          <cell r="Q55">
            <v>295.4127914985246</v>
          </cell>
          <cell r="R55">
            <v>208.77078712194225</v>
          </cell>
          <cell r="S55">
            <v>174.36213022391516</v>
          </cell>
          <cell r="T55">
            <v>330.22221588231707</v>
          </cell>
        </row>
        <row r="57">
          <cell r="H57" t="str">
            <v/>
          </cell>
          <cell r="I57" t="str">
            <v/>
          </cell>
          <cell r="J57">
            <v>380.79621212121214</v>
          </cell>
          <cell r="K57">
            <v>387.17409535253393</v>
          </cell>
          <cell r="L57">
            <v>805.92440291286846</v>
          </cell>
          <cell r="M57">
            <v>554.81522938475769</v>
          </cell>
          <cell r="N57">
            <v>441.18803951482118</v>
          </cell>
          <cell r="O57">
            <v>382.02361968233635</v>
          </cell>
          <cell r="P57">
            <v>348.06219094793869</v>
          </cell>
          <cell r="Q57">
            <v>435.43709075114919</v>
          </cell>
          <cell r="R57">
            <v>431.05105892724754</v>
          </cell>
          <cell r="S57">
            <v>385.12732533293411</v>
          </cell>
          <cell r="T57">
            <v>518.79871209331327</v>
          </cell>
        </row>
        <row r="59">
          <cell r="H59">
            <v>13.011152416356875</v>
          </cell>
          <cell r="I59" t="str">
            <v/>
          </cell>
          <cell r="J59">
            <v>149.54393939393938</v>
          </cell>
          <cell r="K59">
            <v>361.8984923585295</v>
          </cell>
          <cell r="L59">
            <v>276.48698884758363</v>
          </cell>
          <cell r="M59">
            <v>160.6175438744061</v>
          </cell>
          <cell r="N59">
            <v>174.04945883832528</v>
          </cell>
          <cell r="O59">
            <v>187.06806144886315</v>
          </cell>
          <cell r="P59">
            <v>63.655344502724439</v>
          </cell>
          <cell r="Q59">
            <v>167.55766468141348</v>
          </cell>
          <cell r="R59">
            <v>194.49888500030599</v>
          </cell>
          <cell r="S59">
            <v>185.58425681220831</v>
          </cell>
          <cell r="T59">
            <v>168.10874426944713</v>
          </cell>
        </row>
        <row r="61">
          <cell r="H61" t="str">
            <v/>
          </cell>
          <cell r="I61" t="str">
            <v/>
          </cell>
          <cell r="J61" t="str">
            <v/>
          </cell>
          <cell r="K61">
            <v>774.47335811648065</v>
          </cell>
          <cell r="L61" t="str">
            <v/>
          </cell>
          <cell r="M61" t="str">
            <v/>
          </cell>
          <cell r="N61">
            <v>40.093709155114304</v>
          </cell>
          <cell r="O61">
            <v>35.774535176545065</v>
          </cell>
          <cell r="P61" t="str">
            <v/>
          </cell>
          <cell r="Q61" t="str">
            <v/>
          </cell>
          <cell r="R61">
            <v>391.66904966161462</v>
          </cell>
          <cell r="S61">
            <v>39.034050132924378</v>
          </cell>
          <cell r="T61">
            <v>62.382845840094902</v>
          </cell>
        </row>
        <row r="63">
          <cell r="H63">
            <v>253.15985130111522</v>
          </cell>
          <cell r="I63" t="str">
            <v/>
          </cell>
          <cell r="J63">
            <v>7976.2053030303023</v>
          </cell>
          <cell r="K63">
            <v>10346.915441903544</v>
          </cell>
          <cell r="L63">
            <v>16500.245073076338</v>
          </cell>
          <cell r="M63">
            <v>14797.499284005724</v>
          </cell>
          <cell r="N63">
            <v>11108.142981629278</v>
          </cell>
          <cell r="O63">
            <v>10760.074465389813</v>
          </cell>
          <cell r="P63">
            <v>11082.758413834707</v>
          </cell>
          <cell r="Q63">
            <v>12788.960274515377</v>
          </cell>
          <cell r="R63">
            <v>9560.7927208126275</v>
          </cell>
          <cell r="S63">
            <v>11014.31135695549</v>
          </cell>
          <cell r="T63">
            <v>13456.505215480442</v>
          </cell>
        </row>
        <row r="69">
          <cell r="H69">
            <v>253.15985130111522</v>
          </cell>
          <cell r="I69" t="str">
            <v/>
          </cell>
          <cell r="J69">
            <v>7976.2053030303023</v>
          </cell>
          <cell r="K69">
            <v>10346.915441903544</v>
          </cell>
          <cell r="L69">
            <v>16500.245073076338</v>
          </cell>
          <cell r="M69">
            <v>14797.499284005724</v>
          </cell>
          <cell r="N69">
            <v>11108.142981629278</v>
          </cell>
          <cell r="O69">
            <v>10760.074465389813</v>
          </cell>
          <cell r="P69">
            <v>11082.758413834707</v>
          </cell>
          <cell r="Q69">
            <v>12788.960274515377</v>
          </cell>
          <cell r="R69">
            <v>9560.7927208126275</v>
          </cell>
          <cell r="S69">
            <v>11014.31135695549</v>
          </cell>
          <cell r="T69">
            <v>13456.505215480442</v>
          </cell>
        </row>
        <row r="72">
          <cell r="H72" t="str">
            <v/>
          </cell>
          <cell r="I72" t="str">
            <v/>
          </cell>
          <cell r="J72">
            <v>188.63636363636363</v>
          </cell>
          <cell r="K72">
            <v>62.795708009462651</v>
          </cell>
          <cell r="L72">
            <v>251.48635229413861</v>
          </cell>
          <cell r="M72" t="str">
            <v/>
          </cell>
          <cell r="N72">
            <v>142.46813476173412</v>
          </cell>
          <cell r="O72">
            <v>192.19126622716414</v>
          </cell>
          <cell r="P72">
            <v>214.18596327707354</v>
          </cell>
          <cell r="Q72">
            <v>185.87360594795535</v>
          </cell>
          <cell r="R72">
            <v>170.5750412681613</v>
          </cell>
          <cell r="S72">
            <v>216.04840324542096</v>
          </cell>
          <cell r="T72">
            <v>326.48096474673542</v>
          </cell>
        </row>
        <row r="73">
          <cell r="H73" t="str">
            <v/>
          </cell>
          <cell r="I73" t="str">
            <v/>
          </cell>
          <cell r="J73" t="str">
            <v/>
          </cell>
          <cell r="K73">
            <v>24.899318463444857</v>
          </cell>
          <cell r="L73" t="str">
            <v/>
          </cell>
          <cell r="M73" t="str">
            <v/>
          </cell>
          <cell r="N73">
            <v>29.159335199040598</v>
          </cell>
          <cell r="O73">
            <v>233.06862556664495</v>
          </cell>
          <cell r="P73" t="str">
            <v/>
          </cell>
          <cell r="Q73">
            <v>33.210682042333659</v>
          </cell>
          <cell r="R73" t="str">
            <v/>
          </cell>
          <cell r="S73">
            <v>157.29169014609701</v>
          </cell>
          <cell r="T73">
            <v>43.27297094203491</v>
          </cell>
        </row>
        <row r="74">
          <cell r="H74">
            <v>29.368029739776951</v>
          </cell>
          <cell r="I74" t="str">
            <v/>
          </cell>
          <cell r="J74" t="str">
            <v/>
          </cell>
          <cell r="K74" t="str">
            <v/>
          </cell>
          <cell r="L74" t="str">
            <v/>
          </cell>
          <cell r="M74" t="str">
            <v/>
          </cell>
          <cell r="N74">
            <v>210.15586332686703</v>
          </cell>
          <cell r="O74">
            <v>381.21743268119087</v>
          </cell>
          <cell r="P74">
            <v>637.11276332094167</v>
          </cell>
          <cell r="Q74" t="str">
            <v/>
          </cell>
          <cell r="R74">
            <v>428.00799626938351</v>
          </cell>
          <cell r="S74">
            <v>299.79308344922453</v>
          </cell>
          <cell r="T74">
            <v>180.28949495824165</v>
          </cell>
        </row>
        <row r="75">
          <cell r="H75">
            <v>29.368029739776951</v>
          </cell>
          <cell r="I75" t="str">
            <v/>
          </cell>
          <cell r="J75">
            <v>188.63636363636363</v>
          </cell>
          <cell r="K75">
            <v>43.84751323645375</v>
          </cell>
          <cell r="L75">
            <v>1304.2979452054794</v>
          </cell>
          <cell r="M75">
            <v>631.2641509433962</v>
          </cell>
          <cell r="N75">
            <v>222.48568733988296</v>
          </cell>
          <cell r="O75">
            <v>293.44448121459288</v>
          </cell>
          <cell r="P75">
            <v>373.46415410730896</v>
          </cell>
          <cell r="Q75">
            <v>109.5421439951445</v>
          </cell>
          <cell r="R75">
            <v>295.02383752211949</v>
          </cell>
          <cell r="S75">
            <v>272.66793693777777</v>
          </cell>
          <cell r="T75">
            <v>389.53970492633317</v>
          </cell>
        </row>
        <row r="78">
          <cell r="H78" t="str">
            <v/>
          </cell>
          <cell r="I78" t="str">
            <v/>
          </cell>
          <cell r="J78" t="str">
            <v/>
          </cell>
          <cell r="K78" t="str">
            <v/>
          </cell>
          <cell r="L78" t="str">
            <v/>
          </cell>
          <cell r="M78" t="str">
            <v/>
          </cell>
          <cell r="N78">
            <v>142.55041188659374</v>
          </cell>
          <cell r="O78">
            <v>96.097638940781437</v>
          </cell>
          <cell r="P78" t="str">
            <v/>
          </cell>
          <cell r="Q78" t="str">
            <v/>
          </cell>
          <cell r="R78">
            <v>120.12717192499721</v>
          </cell>
          <cell r="S78">
            <v>92.803317136281592</v>
          </cell>
          <cell r="T78">
            <v>106.1499026183041</v>
          </cell>
        </row>
        <row r="79">
          <cell r="H79" t="str">
            <v/>
          </cell>
          <cell r="I79" t="str">
            <v/>
          </cell>
          <cell r="J79" t="str">
            <v/>
          </cell>
          <cell r="K79" t="str">
            <v/>
          </cell>
          <cell r="L79" t="str">
            <v/>
          </cell>
          <cell r="M79" t="str">
            <v/>
          </cell>
          <cell r="N79">
            <v>104.59078302944474</v>
          </cell>
          <cell r="O79" t="str">
            <v/>
          </cell>
          <cell r="P79" t="str">
            <v/>
          </cell>
          <cell r="Q79" t="str">
            <v/>
          </cell>
          <cell r="R79">
            <v>65.05576208178438</v>
          </cell>
          <cell r="S79">
            <v>144.12580397710508</v>
          </cell>
          <cell r="T79">
            <v>202.37754819139099</v>
          </cell>
        </row>
        <row r="80">
          <cell r="H80" t="str">
            <v/>
          </cell>
          <cell r="I80" t="str">
            <v/>
          </cell>
          <cell r="J80" t="str">
            <v/>
          </cell>
          <cell r="K80">
            <v>110.02362143742255</v>
          </cell>
          <cell r="L80">
            <v>267.41610225594536</v>
          </cell>
          <cell r="M80">
            <v>78.908606298660303</v>
          </cell>
          <cell r="N80">
            <v>141.11129798090218</v>
          </cell>
          <cell r="O80">
            <v>130.86510430002573</v>
          </cell>
          <cell r="P80" t="str">
            <v/>
          </cell>
          <cell r="Q80">
            <v>44.620830112751051</v>
          </cell>
          <cell r="R80">
            <v>124.95306828140596</v>
          </cell>
          <cell r="S80">
            <v>135.1237710292379</v>
          </cell>
          <cell r="T80">
            <v>148.21203073969522</v>
          </cell>
        </row>
        <row r="81">
          <cell r="H81" t="str">
            <v/>
          </cell>
          <cell r="I81" t="str">
            <v/>
          </cell>
          <cell r="J81" t="str">
            <v/>
          </cell>
          <cell r="K81">
            <v>110.02362143742255</v>
          </cell>
          <cell r="L81">
            <v>267.41610225594536</v>
          </cell>
          <cell r="M81">
            <v>78.908606298660303</v>
          </cell>
          <cell r="N81">
            <v>174.25533915713282</v>
          </cell>
          <cell r="O81">
            <v>154.79190248657267</v>
          </cell>
          <cell r="P81" t="str">
            <v/>
          </cell>
          <cell r="Q81">
            <v>44.620830112751051</v>
          </cell>
          <cell r="R81">
            <v>151.39237890527437</v>
          </cell>
          <cell r="S81">
            <v>159.36380282369191</v>
          </cell>
          <cell r="T81">
            <v>207.25878784588068</v>
          </cell>
        </row>
        <row r="84">
          <cell r="H84" t="str">
            <v/>
          </cell>
          <cell r="I84" t="str">
            <v/>
          </cell>
          <cell r="J84">
            <v>68.181818181818187</v>
          </cell>
          <cell r="K84">
            <v>82.655669144981417</v>
          </cell>
          <cell r="L84">
            <v>274.30679329836533</v>
          </cell>
          <cell r="M84">
            <v>287.61873260805476</v>
          </cell>
          <cell r="N84">
            <v>105.11020720068515</v>
          </cell>
          <cell r="O84">
            <v>139.56209305721495</v>
          </cell>
          <cell r="P84">
            <v>250.97715044772121</v>
          </cell>
          <cell r="Q84">
            <v>93.659039676822545</v>
          </cell>
          <cell r="R84">
            <v>177.31213959664959</v>
          </cell>
          <cell r="S84">
            <v>120.60056097061864</v>
          </cell>
          <cell r="T84">
            <v>122.0354870229443</v>
          </cell>
        </row>
        <row r="85">
          <cell r="H85">
            <v>7.0631970260223049</v>
          </cell>
          <cell r="I85" t="str">
            <v/>
          </cell>
          <cell r="J85">
            <v>774.24242424242425</v>
          </cell>
          <cell r="K85">
            <v>465.33101304244423</v>
          </cell>
          <cell r="L85">
            <v>851.0083006569231</v>
          </cell>
          <cell r="M85">
            <v>1192.9648322334856</v>
          </cell>
          <cell r="N85">
            <v>565.85716182473664</v>
          </cell>
          <cell r="O85">
            <v>450.65444319227129</v>
          </cell>
          <cell r="P85">
            <v>327.73004981502527</v>
          </cell>
          <cell r="Q85">
            <v>581.67511486792887</v>
          </cell>
          <cell r="R85">
            <v>492.1851417350012</v>
          </cell>
          <cell r="S85">
            <v>429.16701923682604</v>
          </cell>
          <cell r="T85">
            <v>799.28263629987805</v>
          </cell>
        </row>
        <row r="86">
          <cell r="H86">
            <v>7.0631970260223049</v>
          </cell>
          <cell r="I86" t="str">
            <v/>
          </cell>
          <cell r="J86">
            <v>842.42424242424238</v>
          </cell>
          <cell r="K86">
            <v>492.88290275743799</v>
          </cell>
          <cell r="L86">
            <v>1125.3150939552886</v>
          </cell>
          <cell r="M86">
            <v>1336.7741985375128</v>
          </cell>
          <cell r="N86">
            <v>584.86389697380821</v>
          </cell>
          <cell r="O86">
            <v>497.12795639730098</v>
          </cell>
          <cell r="P86">
            <v>453.21862503888593</v>
          </cell>
          <cell r="Q86">
            <v>619.13873073865796</v>
          </cell>
          <cell r="R86">
            <v>561.13986268925373</v>
          </cell>
          <cell r="S86">
            <v>472.83137649484365</v>
          </cell>
          <cell r="T86">
            <v>885.71867358840757</v>
          </cell>
        </row>
        <row r="88">
          <cell r="H88">
            <v>14.869888475836431</v>
          </cell>
          <cell r="I88" t="str">
            <v/>
          </cell>
          <cell r="J88">
            <v>60.606060606060609</v>
          </cell>
          <cell r="K88">
            <v>77.447335811648074</v>
          </cell>
          <cell r="L88">
            <v>26.846641544024035</v>
          </cell>
          <cell r="M88">
            <v>326.53174951284575</v>
          </cell>
          <cell r="N88">
            <v>167.11097861054543</v>
          </cell>
          <cell r="O88">
            <v>142.46606360362537</v>
          </cell>
          <cell r="P88">
            <v>269.63152588373578</v>
          </cell>
          <cell r="Q88">
            <v>35.349176845459375</v>
          </cell>
          <cell r="R88">
            <v>114.69239962612541</v>
          </cell>
          <cell r="S88">
            <v>133.01956228573235</v>
          </cell>
          <cell r="T88">
            <v>253.54500753600459</v>
          </cell>
        </row>
        <row r="91">
          <cell r="H91">
            <v>282.34200743494421</v>
          </cell>
          <cell r="I91" t="str">
            <v/>
          </cell>
          <cell r="J91">
            <v>9067.8719696969692</v>
          </cell>
          <cell r="K91">
            <v>10968.194879714114</v>
          </cell>
          <cell r="L91">
            <v>19224.120856037076</v>
          </cell>
          <cell r="M91">
            <v>16652.625735920687</v>
          </cell>
          <cell r="N91">
            <v>12054.582215685245</v>
          </cell>
          <cell r="O91">
            <v>11565.745940724293</v>
          </cell>
          <cell r="P91">
            <v>12044.25695592277</v>
          </cell>
          <cell r="Q91">
            <v>13476.834030266284</v>
          </cell>
          <cell r="R91">
            <v>10485.790546240452</v>
          </cell>
          <cell r="S91">
            <v>11808.830793672743</v>
          </cell>
          <cell r="T91">
            <v>14812.618447754716</v>
          </cell>
        </row>
        <row r="98">
          <cell r="I98" t="str">
            <v/>
          </cell>
          <cell r="J98" t="str">
            <v/>
          </cell>
          <cell r="K98" t="str">
            <v/>
          </cell>
          <cell r="L98" t="str">
            <v/>
          </cell>
          <cell r="M98" t="str">
            <v/>
          </cell>
          <cell r="N98">
            <v>3404.1275742019238</v>
          </cell>
          <cell r="O98">
            <v>2069.9371225958321</v>
          </cell>
          <cell r="P98" t="str">
            <v/>
          </cell>
          <cell r="Q98" t="str">
            <v/>
          </cell>
          <cell r="R98">
            <v>1618.9456897241362</v>
          </cell>
          <cell r="S98">
            <v>2815.3282283789936</v>
          </cell>
          <cell r="T98" t="str">
            <v/>
          </cell>
        </row>
        <row r="99">
          <cell r="I99" t="str">
            <v/>
          </cell>
          <cell r="J99">
            <v>1293.121212121212</v>
          </cell>
          <cell r="K99" t="str">
            <v/>
          </cell>
          <cell r="L99">
            <v>859.34715078677993</v>
          </cell>
          <cell r="M99" t="str">
            <v/>
          </cell>
          <cell r="N99">
            <v>1170.6661743548202</v>
          </cell>
          <cell r="O99">
            <v>944.94446793718816</v>
          </cell>
          <cell r="P99" t="str">
            <v/>
          </cell>
          <cell r="Q99" t="str">
            <v/>
          </cell>
          <cell r="R99">
            <v>1017.7503501842441</v>
          </cell>
          <cell r="S99">
            <v>970.35228293211253</v>
          </cell>
          <cell r="T99">
            <v>1185.536391347141</v>
          </cell>
        </row>
        <row r="100">
          <cell r="I100" t="str">
            <v/>
          </cell>
          <cell r="J100" t="str">
            <v/>
          </cell>
          <cell r="K100" t="str">
            <v/>
          </cell>
          <cell r="L100" t="str">
            <v/>
          </cell>
          <cell r="M100">
            <v>526.58309352669266</v>
          </cell>
          <cell r="N100" t="str">
            <v/>
          </cell>
          <cell r="O100">
            <v>966.9802914008402</v>
          </cell>
          <cell r="P100" t="str">
            <v/>
          </cell>
          <cell r="Q100" t="str">
            <v/>
          </cell>
          <cell r="R100" t="str">
            <v/>
          </cell>
          <cell r="S100">
            <v>725.48521855063018</v>
          </cell>
          <cell r="T100">
            <v>614.78504094971697</v>
          </cell>
        </row>
        <row r="101">
          <cell r="I101" t="str">
            <v/>
          </cell>
          <cell r="J101">
            <v>272.24242424242425</v>
          </cell>
          <cell r="K101" t="str">
            <v/>
          </cell>
          <cell r="L101" t="str">
            <v/>
          </cell>
          <cell r="M101" t="str">
            <v/>
          </cell>
          <cell r="N101">
            <v>212.47139502535185</v>
          </cell>
          <cell r="O101">
            <v>260.60169634311154</v>
          </cell>
          <cell r="P101" t="str">
            <v/>
          </cell>
          <cell r="Q101" t="str">
            <v/>
          </cell>
          <cell r="R101">
            <v>292.17111240727763</v>
          </cell>
          <cell r="S101">
            <v>232.61010988828625</v>
          </cell>
          <cell r="T101">
            <v>93.40148698884758</v>
          </cell>
        </row>
        <row r="102">
          <cell r="I102" t="str">
            <v/>
          </cell>
          <cell r="J102">
            <v>1565.3636363636399</v>
          </cell>
          <cell r="K102" t="str">
            <v/>
          </cell>
          <cell r="L102">
            <v>859.34715078677993</v>
          </cell>
          <cell r="M102">
            <v>526.58309352669266</v>
          </cell>
          <cell r="N102">
            <v>1332.9475943521104</v>
          </cell>
          <cell r="O102">
            <v>1126.2761340737018</v>
          </cell>
          <cell r="P102" t="str">
            <v/>
          </cell>
          <cell r="Q102" t="str">
            <v/>
          </cell>
          <cell r="R102">
            <v>1243.6720487771199</v>
          </cell>
          <cell r="S102">
            <v>1152.7145375540263</v>
          </cell>
          <cell r="T102">
            <v>1157.456987617225</v>
          </cell>
        </row>
        <row r="105">
          <cell r="I105" t="str">
            <v/>
          </cell>
          <cell r="J105" t="str">
            <v/>
          </cell>
          <cell r="K105" t="str">
            <v/>
          </cell>
          <cell r="L105" t="str">
            <v/>
          </cell>
          <cell r="M105">
            <v>1125.6491602279189</v>
          </cell>
          <cell r="N105">
            <v>818.78569695804435</v>
          </cell>
          <cell r="O105">
            <v>752.91065960507251</v>
          </cell>
          <cell r="P105" t="str">
            <v/>
          </cell>
          <cell r="Q105">
            <v>782.62570925454895</v>
          </cell>
          <cell r="R105">
            <v>700.07716205043369</v>
          </cell>
          <cell r="S105">
            <v>767.5680661992451</v>
          </cell>
          <cell r="T105">
            <v>854.80148159053431</v>
          </cell>
        </row>
        <row r="106">
          <cell r="I106" t="str">
            <v/>
          </cell>
          <cell r="J106" t="str">
            <v/>
          </cell>
          <cell r="K106" t="str">
            <v/>
          </cell>
          <cell r="L106" t="str">
            <v/>
          </cell>
          <cell r="M106">
            <v>327.63097539788043</v>
          </cell>
          <cell r="N106">
            <v>444.65549062899333</v>
          </cell>
          <cell r="O106">
            <v>188.23387397620706</v>
          </cell>
          <cell r="P106" t="str">
            <v/>
          </cell>
          <cell r="Q106" t="str">
            <v/>
          </cell>
          <cell r="R106">
            <v>241.76581604725587</v>
          </cell>
          <cell r="S106">
            <v>183.44630331169085</v>
          </cell>
          <cell r="T106">
            <v>376.56803324967376</v>
          </cell>
        </row>
        <row r="107">
          <cell r="I107" t="str">
            <v/>
          </cell>
          <cell r="J107">
            <v>237.04545454545453</v>
          </cell>
          <cell r="K107" t="str">
            <v/>
          </cell>
          <cell r="L107" t="str">
            <v/>
          </cell>
          <cell r="M107" t="str">
            <v/>
          </cell>
          <cell r="N107">
            <v>229.08111983054613</v>
          </cell>
          <cell r="O107">
            <v>302.69239099536594</v>
          </cell>
          <cell r="P107" t="str">
            <v/>
          </cell>
          <cell r="Q107" t="str">
            <v/>
          </cell>
          <cell r="R107">
            <v>283.41155556086272</v>
          </cell>
          <cell r="S107">
            <v>257.08618728346903</v>
          </cell>
          <cell r="T107">
            <v>287.32679509803506</v>
          </cell>
        </row>
        <row r="108">
          <cell r="I108" t="str">
            <v/>
          </cell>
          <cell r="J108" t="str">
            <v/>
          </cell>
          <cell r="K108" t="str">
            <v/>
          </cell>
          <cell r="L108" t="str">
            <v/>
          </cell>
          <cell r="M108" t="str">
            <v/>
          </cell>
          <cell r="N108">
            <v>233.9547705517511</v>
          </cell>
          <cell r="O108" t="str">
            <v/>
          </cell>
          <cell r="P108" t="str">
            <v/>
          </cell>
          <cell r="Q108" t="str">
            <v/>
          </cell>
          <cell r="R108">
            <v>272.64440949385187</v>
          </cell>
          <cell r="S108">
            <v>167.20145578903526</v>
          </cell>
          <cell r="T108">
            <v>274.91499268639967</v>
          </cell>
        </row>
        <row r="109">
          <cell r="I109" t="str">
            <v/>
          </cell>
          <cell r="J109" t="str">
            <v/>
          </cell>
          <cell r="K109" t="str">
            <v/>
          </cell>
          <cell r="L109" t="str">
            <v/>
          </cell>
          <cell r="M109" t="str">
            <v/>
          </cell>
          <cell r="N109">
            <v>116.1710037174721</v>
          </cell>
          <cell r="O109">
            <v>125.65055762081784</v>
          </cell>
          <cell r="P109" t="str">
            <v/>
          </cell>
          <cell r="Q109" t="str">
            <v/>
          </cell>
          <cell r="R109">
            <v>116.1710037174721</v>
          </cell>
          <cell r="S109">
            <v>125.65055762081784</v>
          </cell>
          <cell r="T109">
            <v>54.445950000000003</v>
          </cell>
        </row>
        <row r="110">
          <cell r="I110" t="str">
            <v/>
          </cell>
          <cell r="J110">
            <v>237.04545454545453</v>
          </cell>
          <cell r="K110" t="str">
            <v/>
          </cell>
          <cell r="L110" t="str">
            <v/>
          </cell>
          <cell r="M110">
            <v>1453.2801356257992</v>
          </cell>
          <cell r="N110">
            <v>690.66070020734469</v>
          </cell>
          <cell r="O110">
            <v>835.64684251518133</v>
          </cell>
          <cell r="P110" t="str">
            <v/>
          </cell>
          <cell r="Q110">
            <v>782.62570925454895</v>
          </cell>
          <cell r="R110">
            <v>654.18920591814742</v>
          </cell>
          <cell r="S110">
            <v>742.92253893943382</v>
          </cell>
          <cell r="T110">
            <v>927.50186161483759</v>
          </cell>
        </row>
        <row r="113">
          <cell r="I113" t="str">
            <v/>
          </cell>
          <cell r="J113">
            <v>232.31818181818181</v>
          </cell>
          <cell r="K113" t="str">
            <v/>
          </cell>
          <cell r="L113" t="str">
            <v/>
          </cell>
          <cell r="M113" t="str">
            <v/>
          </cell>
          <cell r="N113">
            <v>31.746031746031747</v>
          </cell>
          <cell r="O113">
            <v>321.69368526304163</v>
          </cell>
          <cell r="P113" t="str">
            <v/>
          </cell>
          <cell r="Q113" t="str">
            <v/>
          </cell>
          <cell r="R113">
            <v>304.60177243648405</v>
          </cell>
          <cell r="S113">
            <v>416.48315053715169</v>
          </cell>
          <cell r="T113">
            <v>556.62820512820508</v>
          </cell>
        </row>
        <row r="114">
          <cell r="I114" t="str">
            <v/>
          </cell>
          <cell r="J114">
            <v>220.15151515151516</v>
          </cell>
          <cell r="K114" t="str">
            <v/>
          </cell>
          <cell r="L114">
            <v>361.64192595610325</v>
          </cell>
          <cell r="M114" t="str">
            <v/>
          </cell>
          <cell r="N114">
            <v>300.04171910930671</v>
          </cell>
          <cell r="O114">
            <v>335.85666252835784</v>
          </cell>
          <cell r="P114">
            <v>296.17812329775137</v>
          </cell>
          <cell r="Q114">
            <v>333.70210720535789</v>
          </cell>
          <cell r="R114">
            <v>288.39990312474015</v>
          </cell>
          <cell r="S114">
            <v>346.38733826088514</v>
          </cell>
          <cell r="T114">
            <v>311.90266305474159</v>
          </cell>
        </row>
        <row r="115">
          <cell r="I115" t="str">
            <v/>
          </cell>
          <cell r="J115">
            <v>68.181818181818187</v>
          </cell>
          <cell r="K115">
            <v>131.66047087980172</v>
          </cell>
          <cell r="L115">
            <v>206.87986963385444</v>
          </cell>
          <cell r="M115" t="str">
            <v/>
          </cell>
          <cell r="N115">
            <v>18.992040367505052</v>
          </cell>
          <cell r="O115">
            <v>164.28164546806889</v>
          </cell>
          <cell r="P115" t="str">
            <v/>
          </cell>
          <cell r="Q115">
            <v>10.871287128712872</v>
          </cell>
          <cell r="R115">
            <v>187.77197291653019</v>
          </cell>
          <cell r="S115">
            <v>143.30633945761193</v>
          </cell>
          <cell r="T115">
            <v>119.96494582001533</v>
          </cell>
        </row>
        <row r="116">
          <cell r="I116" t="str">
            <v/>
          </cell>
          <cell r="J116">
            <v>154.56818181818181</v>
          </cell>
          <cell r="K116">
            <v>404.01693515076414</v>
          </cell>
          <cell r="L116">
            <v>206.87986963385444</v>
          </cell>
          <cell r="M116">
            <v>329.91306723806912</v>
          </cell>
          <cell r="N116">
            <v>236.67130584190895</v>
          </cell>
          <cell r="O116">
            <v>215.70636448921601</v>
          </cell>
          <cell r="P116">
            <v>254.24823441783712</v>
          </cell>
          <cell r="Q116">
            <v>199.64598622739263</v>
          </cell>
          <cell r="R116">
            <v>263.68564906203767</v>
          </cell>
          <cell r="S116">
            <v>244.01256290230236</v>
          </cell>
          <cell r="T116">
            <v>170.32779678826478</v>
          </cell>
        </row>
        <row r="117">
          <cell r="I117" t="str">
            <v/>
          </cell>
          <cell r="J117">
            <v>202.20378787878789</v>
          </cell>
          <cell r="K117">
            <v>316.83001013856034</v>
          </cell>
          <cell r="L117">
            <v>125.94209909864031</v>
          </cell>
          <cell r="M117" t="str">
            <v/>
          </cell>
          <cell r="N117">
            <v>166.4037638606176</v>
          </cell>
          <cell r="O117">
            <v>151.36738460014533</v>
          </cell>
          <cell r="P117" t="str">
            <v/>
          </cell>
          <cell r="Q117" t="str">
            <v/>
          </cell>
          <cell r="R117">
            <v>202.20378787878789</v>
          </cell>
          <cell r="S117">
            <v>147.36521396358626</v>
          </cell>
          <cell r="T117">
            <v>197.00699490708783</v>
          </cell>
        </row>
        <row r="118">
          <cell r="I118" t="str">
            <v/>
          </cell>
          <cell r="J118" t="str">
            <v/>
          </cell>
          <cell r="K118" t="str">
            <v/>
          </cell>
          <cell r="L118" t="str">
            <v/>
          </cell>
          <cell r="M118" t="str">
            <v/>
          </cell>
          <cell r="N118">
            <v>536.17386331140983</v>
          </cell>
          <cell r="O118">
            <v>409.27474872642154</v>
          </cell>
          <cell r="P118" t="str">
            <v/>
          </cell>
          <cell r="Q118" t="str">
            <v/>
          </cell>
          <cell r="R118">
            <v>249.55252650419936</v>
          </cell>
          <cell r="S118">
            <v>678.20927007729972</v>
          </cell>
          <cell r="T118">
            <v>480.93008292822418</v>
          </cell>
        </row>
        <row r="119">
          <cell r="I119" t="str">
            <v/>
          </cell>
          <cell r="J119">
            <v>877.4234848484848</v>
          </cell>
          <cell r="K119">
            <v>469.84717059066497</v>
          </cell>
          <cell r="L119">
            <v>901.34376432245256</v>
          </cell>
          <cell r="M119">
            <v>391.16408078884592</v>
          </cell>
          <cell r="N119">
            <v>459.77367894841802</v>
          </cell>
          <cell r="O119">
            <v>539.38306003765467</v>
          </cell>
          <cell r="P119">
            <v>451.70031661633806</v>
          </cell>
          <cell r="Q119">
            <v>452.64038841358933</v>
          </cell>
          <cell r="R119">
            <v>574.01680159572652</v>
          </cell>
          <cell r="S119">
            <v>534.70267864315088</v>
          </cell>
          <cell r="T119">
            <v>479.46350957777986</v>
          </cell>
        </row>
        <row r="121">
          <cell r="I121" t="str">
            <v/>
          </cell>
          <cell r="J121">
            <v>11747.704545454544</v>
          </cell>
          <cell r="K121">
            <v>11281.426326774557</v>
          </cell>
          <cell r="L121">
            <v>20984.811771146309</v>
          </cell>
          <cell r="M121">
            <v>19023.653045862025</v>
          </cell>
          <cell r="N121">
            <v>14257.568395455877</v>
          </cell>
          <cell r="O121">
            <v>13766.384493682121</v>
          </cell>
          <cell r="P121">
            <v>12383.032193385023</v>
          </cell>
          <cell r="Q121">
            <v>13995.471482848065</v>
          </cell>
          <cell r="R121">
            <v>12495.983014322646</v>
          </cell>
          <cell r="S121">
            <v>13845.244616728693</v>
          </cell>
          <cell r="T121">
            <v>16439.170565455399</v>
          </cell>
        </row>
        <row r="130">
          <cell r="I130" t="str">
            <v/>
          </cell>
          <cell r="J130">
            <v>11747.704545454544</v>
          </cell>
          <cell r="K130">
            <v>11281.426326774557</v>
          </cell>
          <cell r="L130">
            <v>20984.811771146309</v>
          </cell>
          <cell r="M130">
            <v>19023.653045862025</v>
          </cell>
          <cell r="N130">
            <v>14257.568395455877</v>
          </cell>
          <cell r="O130">
            <v>13766.384493682121</v>
          </cell>
          <cell r="P130">
            <v>12383.032193385023</v>
          </cell>
          <cell r="Q130">
            <v>13995.471482848065</v>
          </cell>
          <cell r="R130">
            <v>12495.983014322646</v>
          </cell>
          <cell r="S130">
            <v>13845.244616728693</v>
          </cell>
          <cell r="T130">
            <v>16439.170565455399</v>
          </cell>
        </row>
        <row r="133">
          <cell r="I133" t="str">
            <v/>
          </cell>
          <cell r="J133">
            <v>100.87878787878788</v>
          </cell>
          <cell r="K133">
            <v>157.46979553903344</v>
          </cell>
          <cell r="L133">
            <v>75.924912155624583</v>
          </cell>
          <cell r="M133" t="str">
            <v/>
          </cell>
          <cell r="N133">
            <v>116.22717775973156</v>
          </cell>
          <cell r="O133">
            <v>113.10821999527462</v>
          </cell>
          <cell r="P133" t="str">
            <v/>
          </cell>
          <cell r="Q133">
            <v>206.13861386138615</v>
          </cell>
          <cell r="R133">
            <v>114.99719472692679</v>
          </cell>
          <cell r="S133">
            <v>104.57579702779968</v>
          </cell>
          <cell r="T133">
            <v>180.35491126387035</v>
          </cell>
        </row>
        <row r="134">
          <cell r="I134" t="str">
            <v/>
          </cell>
          <cell r="J134" t="str">
            <v/>
          </cell>
          <cell r="K134" t="str">
            <v/>
          </cell>
          <cell r="L134">
            <v>106.47947751693232</v>
          </cell>
          <cell r="M134">
            <v>94.60139638894681</v>
          </cell>
          <cell r="N134">
            <v>54.64338267835015</v>
          </cell>
          <cell r="O134">
            <v>114.48053521431507</v>
          </cell>
          <cell r="P134" t="str">
            <v/>
          </cell>
          <cell r="Q134">
            <v>214.39951445262119</v>
          </cell>
          <cell r="R134">
            <v>121.97799798612033</v>
          </cell>
          <cell r="S134">
            <v>89.278817213254527</v>
          </cell>
          <cell r="T134">
            <v>149.6439213479907</v>
          </cell>
        </row>
        <row r="135">
          <cell r="I135" t="str">
            <v/>
          </cell>
          <cell r="J135" t="str">
            <v/>
          </cell>
          <cell r="K135">
            <v>231.68370508054522</v>
          </cell>
          <cell r="L135">
            <v>63.655344502724446</v>
          </cell>
          <cell r="M135">
            <v>407.45867278335828</v>
          </cell>
          <cell r="N135">
            <v>115.86919617306739</v>
          </cell>
          <cell r="O135">
            <v>152.9505919785648</v>
          </cell>
          <cell r="P135">
            <v>178.23496460762843</v>
          </cell>
          <cell r="Q135">
            <v>381.16831683168317</v>
          </cell>
          <cell r="R135">
            <v>216.17695142027435</v>
          </cell>
          <cell r="S135">
            <v>122.1296130529871</v>
          </cell>
          <cell r="T135">
            <v>205.83293002031576</v>
          </cell>
        </row>
        <row r="136">
          <cell r="I136" t="str">
            <v/>
          </cell>
          <cell r="J136" t="str">
            <v/>
          </cell>
          <cell r="K136">
            <v>205.15799256505576</v>
          </cell>
          <cell r="L136" t="str">
            <v/>
          </cell>
          <cell r="M136" t="str">
            <v/>
          </cell>
          <cell r="N136">
            <v>145.29551431031899</v>
          </cell>
          <cell r="O136">
            <v>206.41670706726958</v>
          </cell>
          <cell r="P136" t="str">
            <v/>
          </cell>
          <cell r="Q136">
            <v>195.22735170110593</v>
          </cell>
          <cell r="R136">
            <v>181.35017089559153</v>
          </cell>
          <cell r="S136">
            <v>202.95230442267857</v>
          </cell>
          <cell r="T136">
            <v>184.71213594968373</v>
          </cell>
        </row>
        <row r="137">
          <cell r="I137" t="str">
            <v/>
          </cell>
          <cell r="J137">
            <v>55.227272727272727</v>
          </cell>
          <cell r="K137" t="str">
            <v/>
          </cell>
          <cell r="L137" t="str">
            <v/>
          </cell>
          <cell r="M137">
            <v>133.35802060788217</v>
          </cell>
          <cell r="N137">
            <v>65.046111082485751</v>
          </cell>
          <cell r="O137">
            <v>82.283434914605735</v>
          </cell>
          <cell r="P137">
            <v>81.583999101690523</v>
          </cell>
          <cell r="Q137">
            <v>44.207666150121575</v>
          </cell>
          <cell r="R137">
            <v>57.011889772234568</v>
          </cell>
          <cell r="S137">
            <v>88.382806162945911</v>
          </cell>
          <cell r="T137">
            <v>75.855038461327368</v>
          </cell>
        </row>
        <row r="138">
          <cell r="I138" t="str">
            <v/>
          </cell>
          <cell r="J138" t="str">
            <v/>
          </cell>
          <cell r="K138">
            <v>40.756660470879801</v>
          </cell>
          <cell r="L138">
            <v>156.19430157356013</v>
          </cell>
          <cell r="M138" t="str">
            <v/>
          </cell>
          <cell r="N138">
            <v>45.493564917887966</v>
          </cell>
          <cell r="O138">
            <v>76.163238726412601</v>
          </cell>
          <cell r="P138">
            <v>63.655344502724439</v>
          </cell>
          <cell r="Q138" t="str">
            <v/>
          </cell>
          <cell r="R138">
            <v>29.428307217822834</v>
          </cell>
          <cell r="S138">
            <v>88.678468347019603</v>
          </cell>
          <cell r="T138">
            <v>87.741269103676174</v>
          </cell>
        </row>
        <row r="139">
          <cell r="I139" t="str">
            <v/>
          </cell>
          <cell r="J139" t="str">
            <v/>
          </cell>
          <cell r="K139" t="str">
            <v/>
          </cell>
          <cell r="L139" t="str">
            <v/>
          </cell>
          <cell r="M139" t="str">
            <v/>
          </cell>
          <cell r="N139">
            <v>200.41673859281602</v>
          </cell>
          <cell r="O139">
            <v>253.2431343180524</v>
          </cell>
          <cell r="P139" t="str">
            <v/>
          </cell>
          <cell r="Q139">
            <v>155.84932857901524</v>
          </cell>
          <cell r="R139">
            <v>239.13098447267598</v>
          </cell>
          <cell r="S139">
            <v>254.59044749645682</v>
          </cell>
          <cell r="T139">
            <v>285.80075328409686</v>
          </cell>
        </row>
        <row r="140">
          <cell r="I140" t="str">
            <v/>
          </cell>
          <cell r="J140" t="str">
            <v/>
          </cell>
          <cell r="K140" t="str">
            <v/>
          </cell>
          <cell r="L140">
            <v>284.3006823852931</v>
          </cell>
          <cell r="M140" t="str">
            <v/>
          </cell>
          <cell r="N140">
            <v>328.14930171807492</v>
          </cell>
          <cell r="O140">
            <v>214.62292152963886</v>
          </cell>
          <cell r="P140" t="str">
            <v/>
          </cell>
          <cell r="Q140">
            <v>527.84310750322436</v>
          </cell>
          <cell r="R140">
            <v>129.07063197026022</v>
          </cell>
          <cell r="S140">
            <v>213.86258512122373</v>
          </cell>
          <cell r="T140">
            <v>387.41422759532162</v>
          </cell>
        </row>
        <row r="141">
          <cell r="I141" t="str">
            <v/>
          </cell>
          <cell r="J141">
            <v>239.10606060606059</v>
          </cell>
          <cell r="K141">
            <v>904.43731928954981</v>
          </cell>
          <cell r="L141" t="str">
            <v/>
          </cell>
          <cell r="M141">
            <v>1681.6300764536718</v>
          </cell>
          <cell r="N141">
            <v>555.81587110137286</v>
          </cell>
          <cell r="O141">
            <v>562.38876383251159</v>
          </cell>
          <cell r="P141">
            <v>267.1760924249856</v>
          </cell>
          <cell r="Q141">
            <v>389.01607731542879</v>
          </cell>
          <cell r="R141">
            <v>478.98544108518763</v>
          </cell>
          <cell r="S141">
            <v>450.81632695936537</v>
          </cell>
          <cell r="T141">
            <v>698.74726191125899</v>
          </cell>
        </row>
        <row r="142">
          <cell r="I142" t="str">
            <v/>
          </cell>
          <cell r="J142">
            <v>395.21212121212119</v>
          </cell>
          <cell r="K142">
            <v>814.64759741153796</v>
          </cell>
          <cell r="L142">
            <v>686.55471813413453</v>
          </cell>
          <cell r="M142">
            <v>1158.5240831169294</v>
          </cell>
          <cell r="N142">
            <v>721.00191770649553</v>
          </cell>
          <cell r="O142">
            <v>722.05840345713204</v>
          </cell>
          <cell r="P142">
            <v>368.44066925341912</v>
          </cell>
          <cell r="Q142">
            <v>753.35896961239689</v>
          </cell>
          <cell r="R142">
            <v>674.7133581328635</v>
          </cell>
          <cell r="S142">
            <v>626.64689168097698</v>
          </cell>
          <cell r="T142">
            <v>926.32968956668503</v>
          </cell>
        </row>
        <row r="145">
          <cell r="I145">
            <v>0</v>
          </cell>
          <cell r="J145">
            <v>3075.0446969696973</v>
          </cell>
          <cell r="K145">
            <v>1233.4890478515015</v>
          </cell>
          <cell r="L145">
            <v>2447.2456332433671</v>
          </cell>
          <cell r="M145">
            <v>3529.5513930582674</v>
          </cell>
          <cell r="N145">
            <v>2923.988097477129</v>
          </cell>
          <cell r="O145">
            <v>2922.6969564149649</v>
          </cell>
          <cell r="P145">
            <v>707.21590671567265</v>
          </cell>
          <cell r="Q145">
            <v>1271.996422194178</v>
          </cell>
          <cell r="R145">
            <v>2684.9058262150575</v>
          </cell>
          <cell r="S145">
            <v>2663.0607147369265</v>
          </cell>
          <cell r="T145">
            <v>2678.4878428258598</v>
          </cell>
        </row>
        <row r="150">
          <cell r="H150" t="str">
            <v/>
          </cell>
          <cell r="I150" t="str">
            <v/>
          </cell>
          <cell r="J150" t="str">
            <v/>
          </cell>
          <cell r="K150">
            <v>501.64751605272045</v>
          </cell>
          <cell r="L150">
            <v>770.77073891123894</v>
          </cell>
          <cell r="M150" t="str">
            <v/>
          </cell>
          <cell r="N150">
            <v>278.55242578464708</v>
          </cell>
          <cell r="O150">
            <v>157.94016536638094</v>
          </cell>
          <cell r="P150">
            <v>254.62137801089776</v>
          </cell>
          <cell r="Q150" t="str">
            <v/>
          </cell>
          <cell r="R150">
            <v>372.693825132835</v>
          </cell>
          <cell r="S150">
            <v>248.41714593805827</v>
          </cell>
          <cell r="T150">
            <v>137.32972778290906</v>
          </cell>
        </row>
        <row r="151">
          <cell r="H151">
            <v>0.74349442379182151</v>
          </cell>
          <cell r="I151" t="str">
            <v/>
          </cell>
          <cell r="J151" t="str">
            <v/>
          </cell>
          <cell r="K151" t="str">
            <v/>
          </cell>
          <cell r="L151" t="str">
            <v/>
          </cell>
          <cell r="M151">
            <v>575.23746521610951</v>
          </cell>
          <cell r="N151">
            <v>246.30286397187879</v>
          </cell>
          <cell r="O151">
            <v>255.66357024028983</v>
          </cell>
          <cell r="P151" t="str">
            <v/>
          </cell>
          <cell r="Q151" t="str">
            <v/>
          </cell>
          <cell r="R151">
            <v>172.37833484204512</v>
          </cell>
          <cell r="S151">
            <v>373.43534897818205</v>
          </cell>
          <cell r="T151">
            <v>269.705218804705</v>
          </cell>
        </row>
        <row r="152">
          <cell r="H152" t="str">
            <v/>
          </cell>
          <cell r="I152" t="str">
            <v/>
          </cell>
          <cell r="J152" t="str">
            <v/>
          </cell>
          <cell r="K152" t="str">
            <v/>
          </cell>
          <cell r="L152" t="str">
            <v/>
          </cell>
          <cell r="M152">
            <v>178.85950761029667</v>
          </cell>
          <cell r="N152">
            <v>123.43950890796559</v>
          </cell>
          <cell r="O152">
            <v>183.34711338012704</v>
          </cell>
          <cell r="P152" t="str">
            <v/>
          </cell>
          <cell r="Q152">
            <v>24.455445544554454</v>
          </cell>
          <cell r="R152">
            <v>129.82026922547368</v>
          </cell>
          <cell r="S152">
            <v>156.56933746789497</v>
          </cell>
          <cell r="T152">
            <v>42.97818745629209</v>
          </cell>
        </row>
        <row r="153">
          <cell r="H153" t="str">
            <v/>
          </cell>
          <cell r="I153" t="str">
            <v/>
          </cell>
          <cell r="J153" t="str">
            <v/>
          </cell>
          <cell r="K153" t="str">
            <v/>
          </cell>
          <cell r="L153" t="str">
            <v/>
          </cell>
          <cell r="M153" t="str">
            <v/>
          </cell>
          <cell r="N153">
            <v>108.09032174140513</v>
          </cell>
          <cell r="O153">
            <v>105.4210853575522</v>
          </cell>
          <cell r="P153">
            <v>186.56375097479403</v>
          </cell>
          <cell r="Q153" t="str">
            <v/>
          </cell>
          <cell r="R153">
            <v>142.47514763655767</v>
          </cell>
          <cell r="S153">
            <v>117.21716271599774</v>
          </cell>
          <cell r="T153">
            <v>67.380987455336893</v>
          </cell>
        </row>
        <row r="154">
          <cell r="H154" t="str">
            <v/>
          </cell>
          <cell r="I154" t="str">
            <v/>
          </cell>
          <cell r="J154" t="str">
            <v/>
          </cell>
          <cell r="K154">
            <v>369.70893883068601</v>
          </cell>
          <cell r="L154" t="str">
            <v/>
          </cell>
          <cell r="M154" t="str">
            <v/>
          </cell>
          <cell r="N154">
            <v>276.66473492643667</v>
          </cell>
          <cell r="O154">
            <v>214.10756654400566</v>
          </cell>
          <cell r="P154" t="str">
            <v/>
          </cell>
          <cell r="Q154">
            <v>220.63366336633663</v>
          </cell>
          <cell r="R154">
            <v>258.5035209015428</v>
          </cell>
          <cell r="S154">
            <v>263.23412380579697</v>
          </cell>
          <cell r="T154">
            <v>224.36369493405476</v>
          </cell>
        </row>
        <row r="155">
          <cell r="H155" t="str">
            <v/>
          </cell>
          <cell r="I155" t="str">
            <v/>
          </cell>
          <cell r="J155" t="str">
            <v/>
          </cell>
          <cell r="K155">
            <v>28.989945927678271</v>
          </cell>
          <cell r="L155" t="str">
            <v/>
          </cell>
          <cell r="M155" t="str">
            <v/>
          </cell>
          <cell r="N155">
            <v>109.66798070417889</v>
          </cell>
          <cell r="O155">
            <v>157.75650226670294</v>
          </cell>
          <cell r="P155" t="str">
            <v/>
          </cell>
          <cell r="Q155">
            <v>120.55445544554455</v>
          </cell>
          <cell r="R155">
            <v>126.94793607559245</v>
          </cell>
          <cell r="S155">
            <v>134.38104308785199</v>
          </cell>
          <cell r="T155">
            <v>130.93834303545916</v>
          </cell>
        </row>
        <row r="156">
          <cell r="H156" t="str">
            <v/>
          </cell>
          <cell r="I156" t="str">
            <v/>
          </cell>
          <cell r="J156" t="str">
            <v/>
          </cell>
          <cell r="K156" t="str">
            <v/>
          </cell>
          <cell r="L156" t="str">
            <v/>
          </cell>
          <cell r="M156" t="str">
            <v/>
          </cell>
          <cell r="N156" t="str">
            <v/>
          </cell>
          <cell r="O156" t="str">
            <v/>
          </cell>
          <cell r="P156" t="str">
            <v/>
          </cell>
          <cell r="Q156" t="str">
            <v/>
          </cell>
          <cell r="R156" t="str">
            <v/>
          </cell>
          <cell r="S156" t="str">
            <v/>
          </cell>
          <cell r="T156" t="str">
            <v/>
          </cell>
        </row>
        <row r="159">
          <cell r="H159">
            <v>0.74349442379182151</v>
          </cell>
          <cell r="I159" t="str">
            <v/>
          </cell>
          <cell r="J159" t="str">
            <v/>
          </cell>
          <cell r="K159">
            <v>675.5318597999825</v>
          </cell>
          <cell r="L159">
            <v>770.77073891123894</v>
          </cell>
          <cell r="M159">
            <v>377.04848641320308</v>
          </cell>
          <cell r="N159">
            <v>499.02178459844788</v>
          </cell>
          <cell r="O159">
            <v>424.42602356596967</v>
          </cell>
          <cell r="P159">
            <v>313.87443998024293</v>
          </cell>
          <cell r="Q159">
            <v>365.64356435643566</v>
          </cell>
          <cell r="R159">
            <v>395.11939027330408</v>
          </cell>
          <cell r="S159">
            <v>526.47293000087279</v>
          </cell>
          <cell r="T159">
            <v>374.05310781249199</v>
          </cell>
        </row>
        <row r="164">
          <cell r="H164" t="str">
            <v/>
          </cell>
          <cell r="I164" t="str">
            <v/>
          </cell>
          <cell r="J164" t="str">
            <v/>
          </cell>
          <cell r="K164">
            <v>140.14183423453869</v>
          </cell>
          <cell r="L164" t="str">
            <v/>
          </cell>
          <cell r="M164">
            <v>161.78553709203078</v>
          </cell>
          <cell r="N164">
            <v>42.816709826955986</v>
          </cell>
          <cell r="O164">
            <v>48.878795265075581</v>
          </cell>
          <cell r="P164" t="str">
            <v/>
          </cell>
          <cell r="Q164">
            <v>43.657798015595503</v>
          </cell>
          <cell r="R164">
            <v>47.031004129761072</v>
          </cell>
          <cell r="S164">
            <v>42.774247031088002</v>
          </cell>
          <cell r="T164">
            <v>87.162784079346281</v>
          </cell>
        </row>
        <row r="165">
          <cell r="H165" t="str">
            <v/>
          </cell>
          <cell r="I165" t="str">
            <v/>
          </cell>
          <cell r="J165" t="str">
            <v/>
          </cell>
          <cell r="K165" t="str">
            <v/>
          </cell>
          <cell r="L165" t="str">
            <v/>
          </cell>
          <cell r="M165">
            <v>158.19030293443009</v>
          </cell>
          <cell r="N165">
            <v>61.472998987145296</v>
          </cell>
          <cell r="O165">
            <v>94.871318877390223</v>
          </cell>
          <cell r="P165">
            <v>100.99981327765612</v>
          </cell>
          <cell r="Q165">
            <v>68.374167249438699</v>
          </cell>
          <cell r="R165">
            <v>41.82156133828996</v>
          </cell>
          <cell r="S165">
            <v>89.165510633203183</v>
          </cell>
          <cell r="T165">
            <v>84.346669543635414</v>
          </cell>
        </row>
        <row r="166">
          <cell r="H166" t="str">
            <v/>
          </cell>
          <cell r="I166" t="str">
            <v/>
          </cell>
          <cell r="J166" t="str">
            <v/>
          </cell>
          <cell r="K166" t="str">
            <v/>
          </cell>
          <cell r="L166" t="str">
            <v/>
          </cell>
          <cell r="M166" t="str">
            <v/>
          </cell>
          <cell r="N166">
            <v>34.67699627338181</v>
          </cell>
          <cell r="O166">
            <v>206.32178420237332</v>
          </cell>
          <cell r="P166" t="str">
            <v/>
          </cell>
          <cell r="Q166">
            <v>107.82826606479021</v>
          </cell>
          <cell r="R166">
            <v>74.34944237918215</v>
          </cell>
          <cell r="S166">
            <v>110.58127871142749</v>
          </cell>
          <cell r="T166">
            <v>107.82826606479021</v>
          </cell>
        </row>
        <row r="167">
          <cell r="H167" t="str">
            <v/>
          </cell>
          <cell r="I167" t="str">
            <v/>
          </cell>
          <cell r="J167" t="str">
            <v/>
          </cell>
          <cell r="K167">
            <v>49.575975836431219</v>
          </cell>
          <cell r="L167" t="str">
            <v/>
          </cell>
          <cell r="M167">
            <v>116.19796797365412</v>
          </cell>
          <cell r="N167">
            <v>53.922021832675895</v>
          </cell>
          <cell r="O167">
            <v>108.81072481842122</v>
          </cell>
          <cell r="P167">
            <v>35.461960780685871</v>
          </cell>
          <cell r="Q167">
            <v>56.446537307880106</v>
          </cell>
          <cell r="R167">
            <v>21.395792084196824</v>
          </cell>
          <cell r="S167">
            <v>85.031051756802171</v>
          </cell>
          <cell r="T167">
            <v>56.269740613735955</v>
          </cell>
        </row>
        <row r="168">
          <cell r="H168">
            <v>5.2044609665427508</v>
          </cell>
          <cell r="I168" t="str">
            <v/>
          </cell>
          <cell r="J168">
            <v>68.181818181818187</v>
          </cell>
          <cell r="K168">
            <v>208.75138759809994</v>
          </cell>
          <cell r="L168">
            <v>178.6964658552732</v>
          </cell>
          <cell r="M168">
            <v>193.96139044120849</v>
          </cell>
          <cell r="N168">
            <v>184.35430889817297</v>
          </cell>
          <cell r="O168">
            <v>145.35897813612553</v>
          </cell>
          <cell r="P168">
            <v>129.65179111993797</v>
          </cell>
          <cell r="Q168">
            <v>58.514624510778212</v>
          </cell>
          <cell r="R168">
            <v>146.59909164618253</v>
          </cell>
          <cell r="S168">
            <v>184.70165054500157</v>
          </cell>
          <cell r="T168">
            <v>109.03419827097221</v>
          </cell>
        </row>
        <row r="171">
          <cell r="H171">
            <v>5.2044609665427508</v>
          </cell>
          <cell r="I171" t="str">
            <v/>
          </cell>
          <cell r="J171">
            <v>68.181818181818187</v>
          </cell>
          <cell r="K171">
            <v>249.1208065005695</v>
          </cell>
          <cell r="L171">
            <v>178.6964658552732</v>
          </cell>
          <cell r="M171">
            <v>412.04829444126597</v>
          </cell>
          <cell r="N171">
            <v>238.20494848481476</v>
          </cell>
          <cell r="O171">
            <v>203.23515035349908</v>
          </cell>
          <cell r="P171">
            <v>174.33522056429592</v>
          </cell>
          <cell r="Q171">
            <v>168.67689871198385</v>
          </cell>
          <cell r="R171">
            <v>154.11799144520617</v>
          </cell>
          <cell r="S171">
            <v>253.59823181910605</v>
          </cell>
          <cell r="T171">
            <v>185.05968528036291</v>
          </cell>
        </row>
        <row r="174">
          <cell r="H174">
            <v>22.304832713754642</v>
          </cell>
          <cell r="I174" t="str">
            <v/>
          </cell>
          <cell r="J174">
            <v>448.78787878787881</v>
          </cell>
          <cell r="K174">
            <v>925.97970879801721</v>
          </cell>
          <cell r="L174" t="str">
            <v/>
          </cell>
          <cell r="M174">
            <v>473.03615082563533</v>
          </cell>
          <cell r="N174">
            <v>800.89086113121743</v>
          </cell>
          <cell r="O174">
            <v>863.92376923549568</v>
          </cell>
          <cell r="P174">
            <v>444.29987608426268</v>
          </cell>
          <cell r="Q174">
            <v>1130.7311028500619</v>
          </cell>
          <cell r="R174">
            <v>844.36105808973343</v>
          </cell>
          <cell r="S174">
            <v>972.44539136767855</v>
          </cell>
          <cell r="T174">
            <v>545.31281275316246</v>
          </cell>
        </row>
        <row r="179">
          <cell r="H179">
            <v>282.34200743494421</v>
          </cell>
          <cell r="I179" t="str">
            <v/>
          </cell>
          <cell r="J179">
            <v>9067.8719696969692</v>
          </cell>
          <cell r="K179">
            <v>10968.194879714114</v>
          </cell>
          <cell r="L179">
            <v>19224.120856037076</v>
          </cell>
          <cell r="M179">
            <v>16652.625735920687</v>
          </cell>
          <cell r="N179">
            <v>12054.582215685245</v>
          </cell>
          <cell r="O179">
            <v>11565.745940724293</v>
          </cell>
          <cell r="P179">
            <v>12044.25695592277</v>
          </cell>
          <cell r="Q179">
            <v>13476.834030266284</v>
          </cell>
          <cell r="R179">
            <v>10485.790546240452</v>
          </cell>
          <cell r="S179">
            <v>11808.830793672743</v>
          </cell>
          <cell r="T179">
            <v>14812.618447754716</v>
          </cell>
        </row>
        <row r="180">
          <cell r="I180" t="str">
            <v/>
          </cell>
          <cell r="J180">
            <v>3075.0446969696973</v>
          </cell>
          <cell r="K180">
            <v>1233.4890478515015</v>
          </cell>
          <cell r="L180">
            <v>2447.2456332433671</v>
          </cell>
          <cell r="M180">
            <v>3529.5513930582674</v>
          </cell>
          <cell r="N180">
            <v>2923.988097477129</v>
          </cell>
          <cell r="O180">
            <v>2922.6969564149649</v>
          </cell>
          <cell r="P180">
            <v>707.21590671567265</v>
          </cell>
          <cell r="Q180">
            <v>1271.996422194178</v>
          </cell>
          <cell r="R180">
            <v>2684.9058262150575</v>
          </cell>
          <cell r="S180">
            <v>2663.0607147369265</v>
          </cell>
          <cell r="T180">
            <v>2678.4878428258598</v>
          </cell>
        </row>
        <row r="181">
          <cell r="H181">
            <v>0.74349442379182151</v>
          </cell>
          <cell r="I181" t="str">
            <v/>
          </cell>
          <cell r="J181" t="str">
            <v/>
          </cell>
          <cell r="K181">
            <v>675.5318597999825</v>
          </cell>
          <cell r="L181">
            <v>770.77073891123894</v>
          </cell>
          <cell r="M181">
            <v>377.04848641320308</v>
          </cell>
          <cell r="N181">
            <v>499.02178459844788</v>
          </cell>
          <cell r="O181">
            <v>424.42602356596967</v>
          </cell>
          <cell r="P181">
            <v>313.87443998024293</v>
          </cell>
          <cell r="Q181">
            <v>365.64356435643566</v>
          </cell>
          <cell r="R181">
            <v>395.11939027330408</v>
          </cell>
          <cell r="S181">
            <v>526.47293000087279</v>
          </cell>
          <cell r="T181">
            <v>374.05310781249199</v>
          </cell>
        </row>
        <row r="182">
          <cell r="H182">
            <v>5.2044609665427508</v>
          </cell>
          <cell r="I182" t="str">
            <v/>
          </cell>
          <cell r="J182">
            <v>68.181818181818187</v>
          </cell>
          <cell r="K182">
            <v>249.1208065005695</v>
          </cell>
          <cell r="L182">
            <v>178.6964658552732</v>
          </cell>
          <cell r="M182">
            <v>412.04829444126597</v>
          </cell>
          <cell r="N182">
            <v>238.20494848481476</v>
          </cell>
          <cell r="O182">
            <v>203.23515035349908</v>
          </cell>
          <cell r="P182">
            <v>174.33522056429592</v>
          </cell>
          <cell r="Q182">
            <v>168.67689871198385</v>
          </cell>
          <cell r="R182">
            <v>154.11799144520617</v>
          </cell>
          <cell r="S182">
            <v>253.59823181910605</v>
          </cell>
          <cell r="T182">
            <v>185.05968528036291</v>
          </cell>
        </row>
        <row r="183">
          <cell r="H183">
            <v>22.304832713754642</v>
          </cell>
          <cell r="J183">
            <v>448.78787878787881</v>
          </cell>
          <cell r="K183">
            <v>925.97970879801721</v>
          </cell>
          <cell r="L183" t="str">
            <v/>
          </cell>
          <cell r="M183">
            <v>473.03615082563533</v>
          </cell>
          <cell r="N183">
            <v>800.89086113121743</v>
          </cell>
          <cell r="O183">
            <v>863.92376923549568</v>
          </cell>
          <cell r="P183">
            <v>444.29987608426268</v>
          </cell>
          <cell r="Q183">
            <v>1130.7311028500619</v>
          </cell>
          <cell r="R183">
            <v>844.36105808973343</v>
          </cell>
          <cell r="S183">
            <v>972.44539136767855</v>
          </cell>
          <cell r="T183">
            <v>545.31281275316246</v>
          </cell>
        </row>
        <row r="184">
          <cell r="H184">
            <v>307.62081784386618</v>
          </cell>
          <cell r="I184" t="str">
            <v/>
          </cell>
          <cell r="J184">
            <v>12659.886363636364</v>
          </cell>
          <cell r="K184">
            <v>13743.656399731515</v>
          </cell>
          <cell r="L184">
            <v>22620.833694046956</v>
          </cell>
          <cell r="M184">
            <v>21444.31006065906</v>
          </cell>
          <cell r="N184">
            <v>16131.986332934854</v>
          </cell>
          <cell r="O184">
            <v>15735.908448583852</v>
          </cell>
          <cell r="P184">
            <v>13193.820272213925</v>
          </cell>
          <cell r="Q184">
            <v>15183.046904871348</v>
          </cell>
          <cell r="R184">
            <v>14396.061574572386</v>
          </cell>
          <cell r="S184">
            <v>15864.843783646356</v>
          </cell>
          <cell r="T184">
            <v>18091.588788345478</v>
          </cell>
        </row>
        <row r="185">
          <cell r="H185">
            <v>23.37918215613383</v>
          </cell>
          <cell r="I185" t="str">
            <v/>
          </cell>
          <cell r="J185">
            <v>962.15136363636361</v>
          </cell>
          <cell r="K185">
            <v>1044.5178863795952</v>
          </cell>
          <cell r="L185">
            <v>1719.1833607475687</v>
          </cell>
          <cell r="M185">
            <v>1629.7675646100888</v>
          </cell>
          <cell r="N185">
            <v>1226.030961303049</v>
          </cell>
          <cell r="O185">
            <v>1195.9475220923728</v>
          </cell>
          <cell r="P185">
            <v>1002.7303406882581</v>
          </cell>
          <cell r="Q185">
            <v>1153.9115647702224</v>
          </cell>
          <cell r="R185">
            <v>1094.1006796675017</v>
          </cell>
          <cell r="S185">
            <v>1205.7477871315914</v>
          </cell>
          <cell r="T185">
            <v>1374.9937479142561</v>
          </cell>
        </row>
        <row r="186">
          <cell r="H186">
            <v>331</v>
          </cell>
          <cell r="I186" t="str">
            <v/>
          </cell>
          <cell r="J186">
            <v>13622.037727272727</v>
          </cell>
          <cell r="K186">
            <v>14788.174286111107</v>
          </cell>
          <cell r="L186">
            <v>24340.017054794527</v>
          </cell>
          <cell r="M186">
            <v>23074.07762526915</v>
          </cell>
          <cell r="N186">
            <v>17358.017294237903</v>
          </cell>
          <cell r="O186">
            <v>16931.835970676228</v>
          </cell>
          <cell r="P186">
            <v>14196.550612902181</v>
          </cell>
          <cell r="Q186">
            <v>16336.958469641573</v>
          </cell>
          <cell r="R186">
            <v>15490.162254239889</v>
          </cell>
          <cell r="S186">
            <v>17070.570294182198</v>
          </cell>
          <cell r="T186">
            <v>19466.546821974018</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ADJ"/>
      <sheetName val="DECFIN"/>
      <sheetName val="TVA"/>
      <sheetName val="ANALYSE"/>
      <sheetName val="REFERENCES"/>
    </sheetNames>
    <sheetDataSet>
      <sheetData sheetId="0" refreshError="1"/>
      <sheetData sheetId="1">
        <row r="138">
          <cell r="R138" t="str">
            <v>HT</v>
          </cell>
        </row>
        <row r="139">
          <cell r="R139" t="str">
            <v>TTC</v>
          </cell>
        </row>
      </sheetData>
      <sheetData sheetId="2" refreshError="1"/>
      <sheetData sheetId="3"/>
      <sheetData sheetId="4" refreshError="1"/>
      <sheetData sheetId="5">
        <row r="11">
          <cell r="H11" t="str">
            <v>Hangar</v>
          </cell>
          <cell r="I11" t="str">
            <v>étable, stabulation entravée, production laitière</v>
          </cell>
          <cell r="J11" t="str">
            <v>étable, stabulation libre, production laitière</v>
          </cell>
          <cell r="K11" t="str">
            <v>étable, stabulation libre, production viande</v>
          </cell>
          <cell r="L11" t="str">
            <v>rural, stabulation entravée, production laitère avec ensilage</v>
          </cell>
          <cell r="M11" t="str">
            <v>rural, stabulation entravée, production laitière sans ensilage</v>
          </cell>
          <cell r="N11" t="str">
            <v>rural, stabulation libre, production laitière avec ensilage</v>
          </cell>
          <cell r="O11" t="str">
            <v>rural, stabulation libre, production laitière sans ensilage</v>
          </cell>
          <cell r="P11" t="str">
            <v>rural, stabulation libre, production viande avec ensilage</v>
          </cell>
          <cell r="Q11" t="str">
            <v>rural, stabulation libre, production viande sans ensilage</v>
          </cell>
          <cell r="R11" t="str">
            <v>ZGC+ZI</v>
          </cell>
          <cell r="S11" t="str">
            <v>ZC+ZM1</v>
          </cell>
          <cell r="T11" t="str">
            <v>ZM2-ZM4</v>
          </cell>
        </row>
        <row r="15">
          <cell r="H15" t="str">
            <v/>
          </cell>
          <cell r="I15" t="str">
            <v/>
          </cell>
          <cell r="J15" t="str">
            <v/>
          </cell>
          <cell r="K15">
            <v>174.25650557620816</v>
          </cell>
          <cell r="L15" t="str">
            <v/>
          </cell>
          <cell r="M15">
            <v>1203.7563006478611</v>
          </cell>
          <cell r="N15">
            <v>510.72024064475227</v>
          </cell>
          <cell r="O15">
            <v>572.74488827933919</v>
          </cell>
          <cell r="P15" t="str">
            <v/>
          </cell>
          <cell r="Q15">
            <v>313.26732673267327</v>
          </cell>
          <cell r="R15">
            <v>691.08465316437469</v>
          </cell>
          <cell r="S15">
            <v>514.38695011619927</v>
          </cell>
          <cell r="T15">
            <v>564.08629343874895</v>
          </cell>
        </row>
        <row r="16">
          <cell r="I16" t="str">
            <v/>
          </cell>
          <cell r="J16" t="str">
            <v/>
          </cell>
          <cell r="K16">
            <v>174.25650557620816</v>
          </cell>
          <cell r="L16" t="str">
            <v/>
          </cell>
          <cell r="M16" t="str">
            <v/>
          </cell>
          <cell r="N16">
            <v>213.16522028174876</v>
          </cell>
          <cell r="O16">
            <v>232.62193207366769</v>
          </cell>
          <cell r="P16" t="str">
            <v/>
          </cell>
          <cell r="Q16">
            <v>122.07920792079207</v>
          </cell>
          <cell r="R16">
            <v>308.42164311342475</v>
          </cell>
          <cell r="S16">
            <v>196.42567908464716</v>
          </cell>
          <cell r="T16">
            <v>234.50146051896576</v>
          </cell>
        </row>
        <row r="17">
          <cell r="I17" t="str">
            <v/>
          </cell>
          <cell r="J17" t="str">
            <v/>
          </cell>
          <cell r="K17" t="str">
            <v/>
          </cell>
          <cell r="L17" t="str">
            <v/>
          </cell>
          <cell r="M17" t="str">
            <v/>
          </cell>
          <cell r="N17" t="str">
            <v/>
          </cell>
          <cell r="O17" t="str">
            <v/>
          </cell>
          <cell r="P17" t="str">
            <v/>
          </cell>
          <cell r="Q17" t="str">
            <v/>
          </cell>
          <cell r="R17" t="str">
            <v/>
          </cell>
          <cell r="S17" t="str">
            <v/>
          </cell>
          <cell r="T17" t="str">
            <v/>
          </cell>
        </row>
        <row r="18">
          <cell r="I18" t="str">
            <v/>
          </cell>
          <cell r="J18" t="str">
            <v/>
          </cell>
          <cell r="K18" t="str">
            <v/>
          </cell>
          <cell r="L18" t="str">
            <v/>
          </cell>
          <cell r="M18" t="str">
            <v/>
          </cell>
          <cell r="N18">
            <v>74.34944237918215</v>
          </cell>
          <cell r="O18" t="str">
            <v/>
          </cell>
          <cell r="P18" t="str">
            <v/>
          </cell>
          <cell r="Q18" t="str">
            <v/>
          </cell>
          <cell r="R18" t="str">
            <v/>
          </cell>
          <cell r="S18">
            <v>74.34944237918215</v>
          </cell>
          <cell r="T18" t="str">
            <v/>
          </cell>
        </row>
        <row r="19">
          <cell r="H19" t="str">
            <v/>
          </cell>
          <cell r="I19" t="str">
            <v/>
          </cell>
          <cell r="J19" t="str">
            <v/>
          </cell>
          <cell r="K19" t="str">
            <v/>
          </cell>
          <cell r="L19" t="str">
            <v/>
          </cell>
          <cell r="M19" t="str">
            <v/>
          </cell>
          <cell r="N19" t="str">
            <v/>
          </cell>
          <cell r="O19">
            <v>76.236305592146891</v>
          </cell>
          <cell r="P19" t="str">
            <v/>
          </cell>
          <cell r="Q19" t="str">
            <v/>
          </cell>
          <cell r="R19">
            <v>38.08885367785971</v>
          </cell>
          <cell r="S19">
            <v>114.38375750643408</v>
          </cell>
          <cell r="T19" t="str">
            <v/>
          </cell>
        </row>
        <row r="20">
          <cell r="H20" t="str">
            <v/>
          </cell>
          <cell r="I20" t="str">
            <v/>
          </cell>
          <cell r="J20">
            <v>594.5030303030303</v>
          </cell>
          <cell r="K20">
            <v>77.447335811648074</v>
          </cell>
          <cell r="L20">
            <v>1547.4455110251056</v>
          </cell>
          <cell r="M20">
            <v>198.80676552520467</v>
          </cell>
          <cell r="N20">
            <v>427.95176364034</v>
          </cell>
          <cell r="O20">
            <v>399.84979196766739</v>
          </cell>
          <cell r="P20">
            <v>994.61475785506946</v>
          </cell>
          <cell r="Q20">
            <v>783.87835488659687</v>
          </cell>
          <cell r="R20">
            <v>442.53617808552303</v>
          </cell>
          <cell r="S20">
            <v>530.4792759223825</v>
          </cell>
          <cell r="T20">
            <v>561.77273167464205</v>
          </cell>
        </row>
        <row r="21">
          <cell r="H21" t="str">
            <v/>
          </cell>
          <cell r="I21" t="str">
            <v/>
          </cell>
          <cell r="J21">
            <v>594.5030303030303</v>
          </cell>
          <cell r="K21">
            <v>514.03981262438515</v>
          </cell>
          <cell r="L21">
            <v>1547.4455110251056</v>
          </cell>
          <cell r="M21">
            <v>800.68491584913511</v>
          </cell>
          <cell r="N21">
            <v>657.21095116912875</v>
          </cell>
          <cell r="O21">
            <v>735.598881430549</v>
          </cell>
          <cell r="P21">
            <v>994.61475785506946</v>
          </cell>
          <cell r="Q21">
            <v>696.74539982831391</v>
          </cell>
          <cell r="R21">
            <v>665.18397739634247</v>
          </cell>
          <cell r="S21">
            <v>730.57073422416045</v>
          </cell>
          <cell r="T21">
            <v>841.80434846042408</v>
          </cell>
        </row>
        <row r="24">
          <cell r="H24" t="str">
            <v/>
          </cell>
          <cell r="I24" t="str">
            <v/>
          </cell>
          <cell r="J24" t="str">
            <v/>
          </cell>
          <cell r="K24">
            <v>403.84561225639288</v>
          </cell>
          <cell r="L24" t="str">
            <v/>
          </cell>
          <cell r="M24" t="str">
            <v/>
          </cell>
          <cell r="N24">
            <v>220.26357131486103</v>
          </cell>
          <cell r="O24">
            <v>268.92546154257224</v>
          </cell>
          <cell r="P24" t="str">
            <v/>
          </cell>
          <cell r="Q24">
            <v>198.01980198019803</v>
          </cell>
          <cell r="R24">
            <v>231.21502543204534</v>
          </cell>
          <cell r="S24">
            <v>271.82230988258891</v>
          </cell>
          <cell r="T24">
            <v>294.66833041770303</v>
          </cell>
        </row>
        <row r="25">
          <cell r="H25" t="str">
            <v/>
          </cell>
          <cell r="I25" t="str">
            <v/>
          </cell>
          <cell r="J25" t="str">
            <v/>
          </cell>
          <cell r="K25">
            <v>706.93773797454094</v>
          </cell>
          <cell r="L25" t="str">
            <v/>
          </cell>
          <cell r="M25" t="str">
            <v/>
          </cell>
          <cell r="N25">
            <v>903.55559796155046</v>
          </cell>
          <cell r="O25">
            <v>1000.7012959634567</v>
          </cell>
          <cell r="P25" t="str">
            <v/>
          </cell>
          <cell r="Q25" t="str">
            <v/>
          </cell>
          <cell r="R25">
            <v>939.32723384228552</v>
          </cell>
          <cell r="S25">
            <v>1008.5373658540635</v>
          </cell>
          <cell r="T25">
            <v>868.15926413038221</v>
          </cell>
        </row>
        <row r="26">
          <cell r="H26" t="str">
            <v/>
          </cell>
          <cell r="I26" t="str">
            <v/>
          </cell>
          <cell r="J26" t="str">
            <v/>
          </cell>
          <cell r="K26">
            <v>824.18181818181813</v>
          </cell>
          <cell r="L26" t="str">
            <v/>
          </cell>
          <cell r="M26" t="str">
            <v/>
          </cell>
          <cell r="N26">
            <v>381.17683540867989</v>
          </cell>
          <cell r="O26">
            <v>729.98266862597131</v>
          </cell>
          <cell r="P26" t="str">
            <v/>
          </cell>
          <cell r="Q26">
            <v>1325.7425742574258</v>
          </cell>
          <cell r="R26">
            <v>1027.1720763477672</v>
          </cell>
          <cell r="S26">
            <v>609.80132181182103</v>
          </cell>
          <cell r="T26">
            <v>749.27025605187191</v>
          </cell>
        </row>
        <row r="27">
          <cell r="I27" t="str">
            <v/>
          </cell>
          <cell r="J27" t="str">
            <v/>
          </cell>
          <cell r="K27" t="str">
            <v/>
          </cell>
          <cell r="L27" t="str">
            <v/>
          </cell>
          <cell r="M27" t="str">
            <v/>
          </cell>
          <cell r="N27">
            <v>506.11115005391264</v>
          </cell>
          <cell r="O27">
            <v>501.24710657696323</v>
          </cell>
          <cell r="P27" t="str">
            <v/>
          </cell>
          <cell r="Q27" t="str">
            <v/>
          </cell>
          <cell r="R27">
            <v>500.29393884443107</v>
          </cell>
          <cell r="S27">
            <v>503.35990964410593</v>
          </cell>
          <cell r="T27">
            <v>498.96990787895766</v>
          </cell>
        </row>
        <row r="28">
          <cell r="I28" t="str">
            <v/>
          </cell>
          <cell r="J28" t="str">
            <v/>
          </cell>
          <cell r="K28" t="str">
            <v/>
          </cell>
          <cell r="L28" t="str">
            <v/>
          </cell>
          <cell r="M28" t="str">
            <v/>
          </cell>
          <cell r="N28">
            <v>293.26044618679646</v>
          </cell>
          <cell r="O28">
            <v>255.75360545246451</v>
          </cell>
          <cell r="P28" t="str">
            <v/>
          </cell>
          <cell r="Q28" t="str">
            <v/>
          </cell>
          <cell r="R28">
            <v>87.190525599708636</v>
          </cell>
          <cell r="S28">
            <v>254.54243023522844</v>
          </cell>
          <cell r="T28">
            <v>377.62629476920932</v>
          </cell>
        </row>
        <row r="29">
          <cell r="I29" t="str">
            <v/>
          </cell>
          <cell r="J29" t="str">
            <v/>
          </cell>
          <cell r="K29">
            <v>1744.7906809733017</v>
          </cell>
          <cell r="L29">
            <v>2323.0063146101747</v>
          </cell>
          <cell r="M29" t="str">
            <v/>
          </cell>
          <cell r="N29">
            <v>2339.4605025289388</v>
          </cell>
          <cell r="O29">
            <v>2079.2536418237137</v>
          </cell>
          <cell r="P29" t="str">
            <v/>
          </cell>
          <cell r="Q29">
            <v>1534.9108910891089</v>
          </cell>
          <cell r="R29">
            <v>1875.9121616616776</v>
          </cell>
          <cell r="S29">
            <v>2057.0798113993251</v>
          </cell>
          <cell r="T29">
            <v>2472.1912195385812</v>
          </cell>
        </row>
        <row r="30">
          <cell r="I30" t="str">
            <v/>
          </cell>
          <cell r="J30" t="str">
            <v/>
          </cell>
          <cell r="K30" t="str">
            <v/>
          </cell>
          <cell r="L30" t="str">
            <v/>
          </cell>
          <cell r="M30" t="str">
            <v/>
          </cell>
          <cell r="N30" t="str">
            <v/>
          </cell>
          <cell r="O30">
            <v>516.79918766349988</v>
          </cell>
          <cell r="P30" t="str">
            <v/>
          </cell>
          <cell r="Q30" t="str">
            <v/>
          </cell>
          <cell r="R30">
            <v>326.99986231584739</v>
          </cell>
          <cell r="S30">
            <v>663.2449696111405</v>
          </cell>
          <cell r="T30" t="str">
            <v/>
          </cell>
        </row>
        <row r="31">
          <cell r="I31" t="str">
            <v/>
          </cell>
          <cell r="J31" t="str">
            <v/>
          </cell>
          <cell r="K31" t="str">
            <v/>
          </cell>
          <cell r="L31" t="str">
            <v/>
          </cell>
          <cell r="M31" t="str">
            <v/>
          </cell>
          <cell r="N31">
            <v>139.40520446096653</v>
          </cell>
          <cell r="O31" t="str">
            <v/>
          </cell>
          <cell r="P31" t="str">
            <v/>
          </cell>
          <cell r="Q31" t="str">
            <v/>
          </cell>
          <cell r="R31" t="str">
            <v/>
          </cell>
          <cell r="S31">
            <v>139.40520446096653</v>
          </cell>
          <cell r="T31" t="str">
            <v/>
          </cell>
        </row>
        <row r="32">
          <cell r="I32" t="str">
            <v/>
          </cell>
          <cell r="J32" t="str">
            <v/>
          </cell>
          <cell r="K32">
            <v>425.9603469640644</v>
          </cell>
          <cell r="L32" t="str">
            <v/>
          </cell>
          <cell r="M32">
            <v>210.83531670417693</v>
          </cell>
          <cell r="N32">
            <v>223.2110329281843</v>
          </cell>
          <cell r="O32">
            <v>269.71213692651634</v>
          </cell>
          <cell r="P32">
            <v>185.58138659798738</v>
          </cell>
          <cell r="Q32">
            <v>413.34749513188171</v>
          </cell>
          <cell r="R32">
            <v>250.05150349898202</v>
          </cell>
          <cell r="S32">
            <v>289.95095276898968</v>
          </cell>
          <cell r="T32">
            <v>248.59626312107716</v>
          </cell>
        </row>
        <row r="33">
          <cell r="I33" t="str">
            <v/>
          </cell>
          <cell r="J33" t="str">
            <v/>
          </cell>
          <cell r="K33" t="str">
            <v/>
          </cell>
          <cell r="L33" t="str">
            <v/>
          </cell>
          <cell r="M33" t="str">
            <v/>
          </cell>
          <cell r="N33" t="str">
            <v/>
          </cell>
          <cell r="O33">
            <v>1146.0404599291087</v>
          </cell>
          <cell r="P33" t="str">
            <v/>
          </cell>
          <cell r="Q33" t="str">
            <v/>
          </cell>
          <cell r="R33" t="str">
            <v/>
          </cell>
          <cell r="S33">
            <v>1146.0404599291087</v>
          </cell>
          <cell r="T33" t="str">
            <v/>
          </cell>
        </row>
        <row r="34">
          <cell r="I34" t="str">
            <v/>
          </cell>
          <cell r="J34" t="str">
            <v/>
          </cell>
          <cell r="K34" t="str">
            <v/>
          </cell>
          <cell r="L34">
            <v>735.21922900646734</v>
          </cell>
          <cell r="M34" t="str">
            <v/>
          </cell>
          <cell r="N34">
            <v>996.92889930008778</v>
          </cell>
          <cell r="O34" t="str">
            <v/>
          </cell>
          <cell r="P34" t="str">
            <v/>
          </cell>
          <cell r="Q34" t="str">
            <v/>
          </cell>
          <cell r="R34">
            <v>612.5250214469545</v>
          </cell>
          <cell r="S34">
            <v>936.49784753903953</v>
          </cell>
          <cell r="T34">
            <v>1181.4000378048013</v>
          </cell>
        </row>
        <row r="35">
          <cell r="H35" t="str">
            <v/>
          </cell>
          <cell r="I35" t="str">
            <v/>
          </cell>
          <cell r="J35" t="str">
            <v/>
          </cell>
          <cell r="K35">
            <v>166.32954545454547</v>
          </cell>
          <cell r="L35" t="str">
            <v/>
          </cell>
          <cell r="M35" t="str">
            <v/>
          </cell>
          <cell r="N35">
            <v>333.71043356503287</v>
          </cell>
          <cell r="O35">
            <v>546.92390364769108</v>
          </cell>
          <cell r="P35" t="str">
            <v/>
          </cell>
          <cell r="Q35" t="str">
            <v/>
          </cell>
          <cell r="R35">
            <v>314.37033168646798</v>
          </cell>
          <cell r="S35">
            <v>375.39567819315346</v>
          </cell>
          <cell r="T35">
            <v>669.50810673569799</v>
          </cell>
        </row>
        <row r="36">
          <cell r="I36" t="str">
            <v/>
          </cell>
          <cell r="J36" t="str">
            <v/>
          </cell>
          <cell r="K36">
            <v>1282.2748859411963</v>
          </cell>
          <cell r="L36" t="str">
            <v/>
          </cell>
          <cell r="M36" t="str">
            <v/>
          </cell>
          <cell r="N36">
            <v>768.22960851553819</v>
          </cell>
          <cell r="O36">
            <v>1028.862034286579</v>
          </cell>
          <cell r="P36" t="str">
            <v/>
          </cell>
          <cell r="Q36">
            <v>2170.9900990099009</v>
          </cell>
          <cell r="R36">
            <v>760.45612195735566</v>
          </cell>
          <cell r="S36">
            <v>1024.8262262887877</v>
          </cell>
          <cell r="T36">
            <v>1067.2489521110374</v>
          </cell>
        </row>
        <row r="37">
          <cell r="I37" t="str">
            <v/>
          </cell>
          <cell r="J37" t="str">
            <v/>
          </cell>
          <cell r="K37" t="str">
            <v/>
          </cell>
          <cell r="L37" t="str">
            <v/>
          </cell>
          <cell r="M37" t="str">
            <v/>
          </cell>
          <cell r="N37">
            <v>301.4166582939817</v>
          </cell>
          <cell r="O37" t="str">
            <v/>
          </cell>
          <cell r="P37" t="str">
            <v/>
          </cell>
          <cell r="Q37" t="str">
            <v/>
          </cell>
          <cell r="R37" t="str">
            <v/>
          </cell>
          <cell r="S37" t="str">
            <v/>
          </cell>
          <cell r="T37">
            <v>301.4166582939817</v>
          </cell>
        </row>
        <row r="38">
          <cell r="I38" t="str">
            <v/>
          </cell>
          <cell r="J38" t="str">
            <v/>
          </cell>
          <cell r="K38" t="str">
            <v/>
          </cell>
          <cell r="L38" t="str">
            <v/>
          </cell>
          <cell r="M38" t="str">
            <v/>
          </cell>
          <cell r="N38">
            <v>360.21120040445794</v>
          </cell>
          <cell r="O38">
            <v>113.9113430735719</v>
          </cell>
          <cell r="P38" t="str">
            <v/>
          </cell>
          <cell r="Q38" t="str">
            <v/>
          </cell>
          <cell r="R38">
            <v>184.92877708223102</v>
          </cell>
          <cell r="S38">
            <v>105.35955150076451</v>
          </cell>
          <cell r="T38">
            <v>552.59720687229969</v>
          </cell>
        </row>
        <row r="39">
          <cell r="I39" t="str">
            <v/>
          </cell>
          <cell r="J39" t="str">
            <v/>
          </cell>
          <cell r="K39">
            <v>365.27272727272725</v>
          </cell>
          <cell r="L39" t="str">
            <v/>
          </cell>
          <cell r="M39" t="str">
            <v/>
          </cell>
          <cell r="N39">
            <v>366.13504214930134</v>
          </cell>
          <cell r="O39">
            <v>234.92746008342482</v>
          </cell>
          <cell r="P39">
            <v>150.2266130264297</v>
          </cell>
          <cell r="Q39" t="str">
            <v/>
          </cell>
          <cell r="R39">
            <v>289.33467534566608</v>
          </cell>
          <cell r="S39">
            <v>227.32855137911238</v>
          </cell>
          <cell r="T39">
            <v>365.73858535635537</v>
          </cell>
        </row>
        <row r="40">
          <cell r="H40">
            <v>80.390334572490701</v>
          </cell>
          <cell r="I40" t="str">
            <v/>
          </cell>
          <cell r="J40">
            <v>3733.0272727272727</v>
          </cell>
          <cell r="K40">
            <v>3246.3341594382482</v>
          </cell>
          <cell r="L40">
            <v>7138.4694708967763</v>
          </cell>
          <cell r="M40">
            <v>6333.9539747619983</v>
          </cell>
          <cell r="N40">
            <v>3155.5676497478371</v>
          </cell>
          <cell r="O40">
            <v>2837.3520699298879</v>
          </cell>
          <cell r="P40">
            <v>6708.1241012159899</v>
          </cell>
          <cell r="Q40">
            <v>4934.4687596567237</v>
          </cell>
          <cell r="R40">
            <v>3776.0414504286209</v>
          </cell>
          <cell r="S40">
            <v>3349.5263209992327</v>
          </cell>
          <cell r="T40">
            <v>4271.6606552880621</v>
          </cell>
        </row>
        <row r="41">
          <cell r="H41">
            <v>80.390334572490701</v>
          </cell>
          <cell r="I41" t="str">
            <v/>
          </cell>
          <cell r="J41">
            <v>3733.0272727272727</v>
          </cell>
          <cell r="K41">
            <v>4434.5921438674222</v>
          </cell>
          <cell r="L41">
            <v>10196.69501451342</v>
          </cell>
          <cell r="M41">
            <v>6439.3716331140859</v>
          </cell>
          <cell r="N41">
            <v>5847.673857051027</v>
          </cell>
          <cell r="O41">
            <v>5133.2232032929305</v>
          </cell>
          <cell r="P41">
            <v>6838.4714477715906</v>
          </cell>
          <cell r="Q41">
            <v>6145.7404309768017</v>
          </cell>
          <cell r="R41">
            <v>4861.7982839797251</v>
          </cell>
          <cell r="S41">
            <v>5596.4547831444006</v>
          </cell>
          <cell r="T41">
            <v>6549.9494938400976</v>
          </cell>
        </row>
        <row r="44">
          <cell r="H44">
            <v>94.795539033457231</v>
          </cell>
          <cell r="I44" t="str">
            <v/>
          </cell>
          <cell r="J44">
            <v>1306.6363636363637</v>
          </cell>
          <cell r="K44">
            <v>1612.2243187763634</v>
          </cell>
          <cell r="L44">
            <v>2298.5785761572542</v>
          </cell>
          <cell r="M44">
            <v>3871.0245698302324</v>
          </cell>
          <cell r="N44">
            <v>1999.8889336018869</v>
          </cell>
          <cell r="O44">
            <v>2129.1884823190353</v>
          </cell>
          <cell r="P44">
            <v>1791.8406743054827</v>
          </cell>
          <cell r="Q44">
            <v>1763.3663366336634</v>
          </cell>
          <cell r="R44">
            <v>1589.7406441388018</v>
          </cell>
          <cell r="S44">
            <v>1913.2650082695106</v>
          </cell>
          <cell r="T44">
            <v>2665.394983322582</v>
          </cell>
        </row>
        <row r="45">
          <cell r="H45" t="str">
            <v/>
          </cell>
          <cell r="I45" t="str">
            <v/>
          </cell>
          <cell r="J45" t="str">
            <v/>
          </cell>
          <cell r="K45">
            <v>596.37616875070398</v>
          </cell>
          <cell r="L45" t="str">
            <v/>
          </cell>
          <cell r="M45" t="str">
            <v/>
          </cell>
          <cell r="N45">
            <v>351.32943202171839</v>
          </cell>
          <cell r="O45">
            <v>505.21435808914077</v>
          </cell>
          <cell r="P45" t="str">
            <v/>
          </cell>
          <cell r="Q45" t="str">
            <v/>
          </cell>
          <cell r="R45">
            <v>635.26031101281114</v>
          </cell>
          <cell r="S45">
            <v>450.19911202784874</v>
          </cell>
          <cell r="T45">
            <v>510.68691058986417</v>
          </cell>
        </row>
        <row r="46">
          <cell r="H46" t="str">
            <v/>
          </cell>
          <cell r="I46" t="str">
            <v/>
          </cell>
          <cell r="J46">
            <v>229.12121212121212</v>
          </cell>
          <cell r="K46">
            <v>981.75763208291073</v>
          </cell>
          <cell r="L46" t="str">
            <v/>
          </cell>
          <cell r="M46">
            <v>519.1518123575388</v>
          </cell>
          <cell r="N46">
            <v>421.39339603578406</v>
          </cell>
          <cell r="O46">
            <v>416.53823679093</v>
          </cell>
          <cell r="P46">
            <v>597.28022476849412</v>
          </cell>
          <cell r="Q46">
            <v>404.15841584158414</v>
          </cell>
          <cell r="R46">
            <v>349.89536187578648</v>
          </cell>
          <cell r="S46">
            <v>463.0244005919547</v>
          </cell>
          <cell r="T46">
            <v>603.11135305961488</v>
          </cell>
        </row>
        <row r="47">
          <cell r="I47" t="str">
            <v/>
          </cell>
          <cell r="J47" t="str">
            <v/>
          </cell>
          <cell r="K47" t="str">
            <v/>
          </cell>
          <cell r="L47" t="str">
            <v/>
          </cell>
          <cell r="M47">
            <v>835.53241822639905</v>
          </cell>
          <cell r="N47">
            <v>485.38594508547175</v>
          </cell>
          <cell r="O47">
            <v>332.30669173013899</v>
          </cell>
          <cell r="P47" t="str">
            <v/>
          </cell>
          <cell r="Q47" t="str">
            <v/>
          </cell>
          <cell r="R47" t="str">
            <v/>
          </cell>
          <cell r="S47">
            <v>338.92598461060135</v>
          </cell>
          <cell r="T47">
            <v>488.30441090354037</v>
          </cell>
        </row>
        <row r="48">
          <cell r="H48">
            <v>46.468401486988839</v>
          </cell>
          <cell r="I48" t="str">
            <v/>
          </cell>
          <cell r="J48">
            <v>558.31818181818187</v>
          </cell>
          <cell r="K48">
            <v>1223.158630918854</v>
          </cell>
          <cell r="L48">
            <v>964.37846921627533</v>
          </cell>
          <cell r="M48">
            <v>1049.5533158980304</v>
          </cell>
          <cell r="N48">
            <v>934.05683902334863</v>
          </cell>
          <cell r="O48">
            <v>951.72483408109497</v>
          </cell>
          <cell r="P48">
            <v>535.10157944782634</v>
          </cell>
          <cell r="Q48">
            <v>949.22730563019127</v>
          </cell>
          <cell r="R48">
            <v>883.41695919108497</v>
          </cell>
          <cell r="S48">
            <v>893.46344449489163</v>
          </cell>
          <cell r="T48">
            <v>1151.4163842845203</v>
          </cell>
        </row>
        <row r="49">
          <cell r="H49" t="str">
            <v/>
          </cell>
          <cell r="I49" t="str">
            <v/>
          </cell>
          <cell r="J49" t="str">
            <v/>
          </cell>
          <cell r="K49" t="str">
            <v/>
          </cell>
          <cell r="L49" t="str">
            <v/>
          </cell>
          <cell r="M49" t="str">
            <v/>
          </cell>
          <cell r="N49">
            <v>127.83626231374757</v>
          </cell>
          <cell r="O49">
            <v>101.23473181093998</v>
          </cell>
          <cell r="P49" t="str">
            <v/>
          </cell>
          <cell r="Q49" t="str">
            <v/>
          </cell>
          <cell r="R49" t="str">
            <v/>
          </cell>
          <cell r="S49">
            <v>108.61244588906163</v>
          </cell>
          <cell r="T49">
            <v>158.90618108499777</v>
          </cell>
        </row>
        <row r="50">
          <cell r="H50">
            <v>16.728624535315983</v>
          </cell>
          <cell r="I50" t="str">
            <v/>
          </cell>
          <cell r="J50">
            <v>131.10606060606059</v>
          </cell>
          <cell r="K50">
            <v>156.12678832939054</v>
          </cell>
          <cell r="L50">
            <v>111.55599124102459</v>
          </cell>
          <cell r="M50">
            <v>181.55932495883454</v>
          </cell>
          <cell r="N50">
            <v>118.86129091314353</v>
          </cell>
          <cell r="O50">
            <v>148.00606327607403</v>
          </cell>
          <cell r="P50">
            <v>65.946936904822522</v>
          </cell>
          <cell r="Q50">
            <v>149.71358288245182</v>
          </cell>
          <cell r="R50">
            <v>112.9143031749648</v>
          </cell>
          <cell r="S50">
            <v>134.58892785966194</v>
          </cell>
          <cell r="T50">
            <v>183.36562361478258</v>
          </cell>
        </row>
        <row r="51">
          <cell r="H51" t="str">
            <v/>
          </cell>
          <cell r="I51" t="str">
            <v/>
          </cell>
          <cell r="J51">
            <v>367.42424242424244</v>
          </cell>
          <cell r="K51">
            <v>591.328010589163</v>
          </cell>
          <cell r="L51" t="str">
            <v/>
          </cell>
          <cell r="M51">
            <v>1228.5993686768818</v>
          </cell>
          <cell r="N51">
            <v>297.59742931696849</v>
          </cell>
          <cell r="O51">
            <v>338.734000050573</v>
          </cell>
          <cell r="P51" t="str">
            <v/>
          </cell>
          <cell r="Q51">
            <v>587.32673267326732</v>
          </cell>
          <cell r="R51">
            <v>244.72155531570851</v>
          </cell>
          <cell r="S51">
            <v>328.29240629991642</v>
          </cell>
          <cell r="T51">
            <v>539.11378128010563</v>
          </cell>
        </row>
        <row r="52">
          <cell r="H52">
            <v>79.739776951672852</v>
          </cell>
          <cell r="I52" t="str">
            <v/>
          </cell>
          <cell r="J52">
            <v>173.93939393939394</v>
          </cell>
          <cell r="K52" t="str">
            <v/>
          </cell>
          <cell r="L52" t="str">
            <v/>
          </cell>
          <cell r="M52">
            <v>2221.5307991500054</v>
          </cell>
          <cell r="N52">
            <v>1847.6930070536541</v>
          </cell>
          <cell r="O52">
            <v>2427.8897494872904</v>
          </cell>
          <cell r="P52">
            <v>3307.7895752349591</v>
          </cell>
          <cell r="Q52">
            <v>4230.3808572463577</v>
          </cell>
          <cell r="R52">
            <v>2285.1167782312127</v>
          </cell>
          <cell r="S52">
            <v>2472.8184126252499</v>
          </cell>
          <cell r="T52">
            <v>2786.0810404581716</v>
          </cell>
        </row>
        <row r="53">
          <cell r="H53">
            <v>166.26394052044606</v>
          </cell>
          <cell r="I53" t="str">
            <v/>
          </cell>
          <cell r="J53">
            <v>2766.5454545454545</v>
          </cell>
          <cell r="K53">
            <v>4385.7753495299958</v>
          </cell>
          <cell r="L53">
            <v>3374.513036614554</v>
          </cell>
          <cell r="M53">
            <v>6589.0178620729785</v>
          </cell>
          <cell r="N53">
            <v>3884.6638841673739</v>
          </cell>
          <cell r="O53">
            <v>4265.3286670204607</v>
          </cell>
          <cell r="P53">
            <v>3362.1599301448323</v>
          </cell>
          <cell r="Q53">
            <v>5220.9275096811189</v>
          </cell>
          <cell r="R53">
            <v>3322.4481762820956</v>
          </cell>
          <cell r="S53">
            <v>4065.6049050480224</v>
          </cell>
          <cell r="T53">
            <v>5271.6906421219119</v>
          </cell>
        </row>
        <row r="55">
          <cell r="H55" t="str">
            <v/>
          </cell>
          <cell r="I55" t="str">
            <v/>
          </cell>
          <cell r="J55">
            <v>351.7893939393939</v>
          </cell>
          <cell r="K55">
            <v>188.86588937704175</v>
          </cell>
          <cell r="L55">
            <v>299.18011916280494</v>
          </cell>
          <cell r="M55">
            <v>252.99209971035975</v>
          </cell>
          <cell r="N55">
            <v>201.03687548658664</v>
          </cell>
          <cell r="O55">
            <v>169.86429848975783</v>
          </cell>
          <cell r="P55">
            <v>143.81223687215157</v>
          </cell>
          <cell r="Q55">
            <v>295.4127914985246</v>
          </cell>
          <cell r="R55">
            <v>208.77078712194225</v>
          </cell>
          <cell r="S55">
            <v>174.36213022391516</v>
          </cell>
          <cell r="T55">
            <v>330.22221588231707</v>
          </cell>
        </row>
        <row r="57">
          <cell r="H57" t="str">
            <v/>
          </cell>
          <cell r="I57" t="str">
            <v/>
          </cell>
          <cell r="J57">
            <v>380.79621212121214</v>
          </cell>
          <cell r="K57">
            <v>387.17409535253393</v>
          </cell>
          <cell r="L57">
            <v>805.92440291286846</v>
          </cell>
          <cell r="M57">
            <v>554.81522938475769</v>
          </cell>
          <cell r="N57">
            <v>441.18803951482118</v>
          </cell>
          <cell r="O57">
            <v>382.02361968233635</v>
          </cell>
          <cell r="P57">
            <v>348.06219094793869</v>
          </cell>
          <cell r="Q57">
            <v>435.43709075114919</v>
          </cell>
          <cell r="R57">
            <v>431.05105892724754</v>
          </cell>
          <cell r="S57">
            <v>385.12732533293411</v>
          </cell>
          <cell r="T57">
            <v>518.79871209331327</v>
          </cell>
        </row>
        <row r="59">
          <cell r="H59">
            <v>13.011152416356875</v>
          </cell>
          <cell r="I59" t="str">
            <v/>
          </cell>
          <cell r="J59">
            <v>149.54393939393938</v>
          </cell>
          <cell r="K59">
            <v>361.8984923585295</v>
          </cell>
          <cell r="L59">
            <v>276.48698884758363</v>
          </cell>
          <cell r="M59">
            <v>160.6175438744061</v>
          </cell>
          <cell r="N59">
            <v>174.04945883832528</v>
          </cell>
          <cell r="O59">
            <v>187.06806144886315</v>
          </cell>
          <cell r="P59">
            <v>63.655344502724439</v>
          </cell>
          <cell r="Q59">
            <v>167.55766468141348</v>
          </cell>
          <cell r="R59">
            <v>194.49888500030599</v>
          </cell>
          <cell r="S59">
            <v>185.58425681220831</v>
          </cell>
          <cell r="T59">
            <v>168.10874426944713</v>
          </cell>
        </row>
        <row r="61">
          <cell r="H61" t="str">
            <v/>
          </cell>
          <cell r="I61" t="str">
            <v/>
          </cell>
          <cell r="J61" t="str">
            <v/>
          </cell>
          <cell r="K61">
            <v>774.47335811648065</v>
          </cell>
          <cell r="L61" t="str">
            <v/>
          </cell>
          <cell r="M61" t="str">
            <v/>
          </cell>
          <cell r="N61">
            <v>40.093709155114304</v>
          </cell>
          <cell r="O61">
            <v>35.774535176545065</v>
          </cell>
          <cell r="P61" t="str">
            <v/>
          </cell>
          <cell r="Q61" t="str">
            <v/>
          </cell>
          <cell r="R61">
            <v>391.66904966161462</v>
          </cell>
          <cell r="S61">
            <v>39.034050132924378</v>
          </cell>
          <cell r="T61">
            <v>62.382845840094902</v>
          </cell>
        </row>
        <row r="63">
          <cell r="H63">
            <v>253.15985130111522</v>
          </cell>
          <cell r="I63" t="str">
            <v/>
          </cell>
          <cell r="J63">
            <v>7976.2053030303023</v>
          </cell>
          <cell r="K63">
            <v>10346.915441903544</v>
          </cell>
          <cell r="L63">
            <v>16500.245073076338</v>
          </cell>
          <cell r="M63">
            <v>14797.499284005724</v>
          </cell>
          <cell r="N63">
            <v>11108.142981629278</v>
          </cell>
          <cell r="O63">
            <v>10760.074465389813</v>
          </cell>
          <cell r="P63">
            <v>11082.758413834707</v>
          </cell>
          <cell r="Q63">
            <v>12788.960274515377</v>
          </cell>
          <cell r="R63">
            <v>9560.7927208126275</v>
          </cell>
          <cell r="S63">
            <v>11014.31135695549</v>
          </cell>
          <cell r="T63">
            <v>13456.505215480442</v>
          </cell>
        </row>
        <row r="69">
          <cell r="H69">
            <v>253.15985130111522</v>
          </cell>
          <cell r="I69" t="str">
            <v/>
          </cell>
          <cell r="J69">
            <v>7976.2053030303023</v>
          </cell>
          <cell r="K69">
            <v>10346.915441903544</v>
          </cell>
          <cell r="L69">
            <v>16500.245073076338</v>
          </cell>
          <cell r="M69">
            <v>14797.499284005724</v>
          </cell>
          <cell r="N69">
            <v>11108.142981629278</v>
          </cell>
          <cell r="O69">
            <v>10760.074465389813</v>
          </cell>
          <cell r="P69">
            <v>11082.758413834707</v>
          </cell>
          <cell r="Q69">
            <v>12788.960274515377</v>
          </cell>
          <cell r="R69">
            <v>9560.7927208126275</v>
          </cell>
          <cell r="S69">
            <v>11014.31135695549</v>
          </cell>
          <cell r="T69">
            <v>13456.505215480442</v>
          </cell>
        </row>
        <row r="72">
          <cell r="H72" t="str">
            <v/>
          </cell>
          <cell r="I72" t="str">
            <v/>
          </cell>
          <cell r="J72">
            <v>188.63636363636363</v>
          </cell>
          <cell r="K72">
            <v>62.795708009462651</v>
          </cell>
          <cell r="L72">
            <v>251.48635229413861</v>
          </cell>
          <cell r="M72" t="str">
            <v/>
          </cell>
          <cell r="N72">
            <v>142.46813476173412</v>
          </cell>
          <cell r="O72">
            <v>192.19126622716414</v>
          </cell>
          <cell r="P72">
            <v>214.18596327707354</v>
          </cell>
          <cell r="Q72">
            <v>185.87360594795535</v>
          </cell>
          <cell r="R72">
            <v>170.5750412681613</v>
          </cell>
          <cell r="S72">
            <v>216.04840324542096</v>
          </cell>
          <cell r="T72">
            <v>326.48096474673542</v>
          </cell>
        </row>
        <row r="73">
          <cell r="H73" t="str">
            <v/>
          </cell>
          <cell r="I73" t="str">
            <v/>
          </cell>
          <cell r="J73" t="str">
            <v/>
          </cell>
          <cell r="K73">
            <v>24.899318463444857</v>
          </cell>
          <cell r="L73" t="str">
            <v/>
          </cell>
          <cell r="M73" t="str">
            <v/>
          </cell>
          <cell r="N73">
            <v>29.159335199040598</v>
          </cell>
          <cell r="O73">
            <v>233.06862556664495</v>
          </cell>
          <cell r="P73" t="str">
            <v/>
          </cell>
          <cell r="Q73">
            <v>33.210682042333659</v>
          </cell>
          <cell r="R73" t="str">
            <v/>
          </cell>
          <cell r="S73">
            <v>157.29169014609701</v>
          </cell>
          <cell r="T73">
            <v>43.27297094203491</v>
          </cell>
        </row>
        <row r="74">
          <cell r="H74">
            <v>29.368029739776951</v>
          </cell>
          <cell r="I74" t="str">
            <v/>
          </cell>
          <cell r="J74" t="str">
            <v/>
          </cell>
          <cell r="K74" t="str">
            <v/>
          </cell>
          <cell r="L74" t="str">
            <v/>
          </cell>
          <cell r="M74" t="str">
            <v/>
          </cell>
          <cell r="N74">
            <v>210.15586332686703</v>
          </cell>
          <cell r="O74">
            <v>381.21743268119087</v>
          </cell>
          <cell r="P74">
            <v>637.11276332094167</v>
          </cell>
          <cell r="Q74" t="str">
            <v/>
          </cell>
          <cell r="R74">
            <v>428.00799626938351</v>
          </cell>
          <cell r="S74">
            <v>299.79308344922453</v>
          </cell>
          <cell r="T74">
            <v>180.28949495824165</v>
          </cell>
        </row>
        <row r="75">
          <cell r="H75">
            <v>29.368029739776951</v>
          </cell>
          <cell r="I75" t="str">
            <v/>
          </cell>
          <cell r="J75">
            <v>188.63636363636363</v>
          </cell>
          <cell r="K75">
            <v>43.84751323645375</v>
          </cell>
          <cell r="L75">
            <v>1304.2979452054794</v>
          </cell>
          <cell r="M75">
            <v>631.2641509433962</v>
          </cell>
          <cell r="N75">
            <v>222.48568733988296</v>
          </cell>
          <cell r="O75">
            <v>293.44448121459288</v>
          </cell>
          <cell r="P75">
            <v>373.46415410730896</v>
          </cell>
          <cell r="Q75">
            <v>109.5421439951445</v>
          </cell>
          <cell r="R75">
            <v>295.02383752211949</v>
          </cell>
          <cell r="S75">
            <v>272.66793693777777</v>
          </cell>
          <cell r="T75">
            <v>389.53970492633317</v>
          </cell>
        </row>
        <row r="78">
          <cell r="H78" t="str">
            <v/>
          </cell>
          <cell r="I78" t="str">
            <v/>
          </cell>
          <cell r="J78" t="str">
            <v/>
          </cell>
          <cell r="K78" t="str">
            <v/>
          </cell>
          <cell r="L78" t="str">
            <v/>
          </cell>
          <cell r="M78" t="str">
            <v/>
          </cell>
          <cell r="N78">
            <v>142.55041188659374</v>
          </cell>
          <cell r="O78">
            <v>96.097638940781437</v>
          </cell>
          <cell r="P78" t="str">
            <v/>
          </cell>
          <cell r="Q78" t="str">
            <v/>
          </cell>
          <cell r="R78">
            <v>120.12717192499721</v>
          </cell>
          <cell r="S78">
            <v>92.803317136281592</v>
          </cell>
          <cell r="T78">
            <v>106.1499026183041</v>
          </cell>
        </row>
        <row r="79">
          <cell r="H79" t="str">
            <v/>
          </cell>
          <cell r="I79" t="str">
            <v/>
          </cell>
          <cell r="J79" t="str">
            <v/>
          </cell>
          <cell r="K79" t="str">
            <v/>
          </cell>
          <cell r="L79" t="str">
            <v/>
          </cell>
          <cell r="M79" t="str">
            <v/>
          </cell>
          <cell r="N79">
            <v>104.59078302944474</v>
          </cell>
          <cell r="O79" t="str">
            <v/>
          </cell>
          <cell r="P79" t="str">
            <v/>
          </cell>
          <cell r="Q79" t="str">
            <v/>
          </cell>
          <cell r="R79">
            <v>65.05576208178438</v>
          </cell>
          <cell r="S79">
            <v>144.12580397710508</v>
          </cell>
          <cell r="T79">
            <v>202.37754819139099</v>
          </cell>
        </row>
        <row r="80">
          <cell r="H80" t="str">
            <v/>
          </cell>
          <cell r="I80" t="str">
            <v/>
          </cell>
          <cell r="J80" t="str">
            <v/>
          </cell>
          <cell r="K80">
            <v>110.02362143742255</v>
          </cell>
          <cell r="L80">
            <v>267.41610225594536</v>
          </cell>
          <cell r="M80">
            <v>78.908606298660303</v>
          </cell>
          <cell r="N80">
            <v>141.11129798090218</v>
          </cell>
          <cell r="O80">
            <v>130.86510430002573</v>
          </cell>
          <cell r="P80" t="str">
            <v/>
          </cell>
          <cell r="Q80">
            <v>44.620830112751051</v>
          </cell>
          <cell r="R80">
            <v>124.95306828140596</v>
          </cell>
          <cell r="S80">
            <v>135.1237710292379</v>
          </cell>
          <cell r="T80">
            <v>148.21203073969522</v>
          </cell>
        </row>
        <row r="81">
          <cell r="H81" t="str">
            <v/>
          </cell>
          <cell r="I81" t="str">
            <v/>
          </cell>
          <cell r="J81" t="str">
            <v/>
          </cell>
          <cell r="K81">
            <v>110.02362143742255</v>
          </cell>
          <cell r="L81">
            <v>267.41610225594536</v>
          </cell>
          <cell r="M81">
            <v>78.908606298660303</v>
          </cell>
          <cell r="N81">
            <v>174.25533915713282</v>
          </cell>
          <cell r="O81">
            <v>154.79190248657267</v>
          </cell>
          <cell r="P81" t="str">
            <v/>
          </cell>
          <cell r="Q81">
            <v>44.620830112751051</v>
          </cell>
          <cell r="R81">
            <v>151.39237890527437</v>
          </cell>
          <cell r="S81">
            <v>159.36380282369191</v>
          </cell>
          <cell r="T81">
            <v>207.25878784588068</v>
          </cell>
        </row>
        <row r="84">
          <cell r="H84" t="str">
            <v/>
          </cell>
          <cell r="I84" t="str">
            <v/>
          </cell>
          <cell r="J84">
            <v>68.181818181818187</v>
          </cell>
          <cell r="K84">
            <v>82.655669144981417</v>
          </cell>
          <cell r="L84">
            <v>274.30679329836533</v>
          </cell>
          <cell r="M84">
            <v>287.61873260805476</v>
          </cell>
          <cell r="N84">
            <v>105.11020720068515</v>
          </cell>
          <cell r="O84">
            <v>139.56209305721495</v>
          </cell>
          <cell r="P84">
            <v>250.97715044772121</v>
          </cell>
          <cell r="Q84">
            <v>93.659039676822545</v>
          </cell>
          <cell r="R84">
            <v>177.31213959664959</v>
          </cell>
          <cell r="S84">
            <v>120.60056097061864</v>
          </cell>
          <cell r="T84">
            <v>122.0354870229443</v>
          </cell>
        </row>
        <row r="85">
          <cell r="H85">
            <v>7.0631970260223049</v>
          </cell>
          <cell r="I85" t="str">
            <v/>
          </cell>
          <cell r="J85">
            <v>774.24242424242425</v>
          </cell>
          <cell r="K85">
            <v>465.33101304244423</v>
          </cell>
          <cell r="L85">
            <v>851.0083006569231</v>
          </cell>
          <cell r="M85">
            <v>1192.9648322334856</v>
          </cell>
          <cell r="N85">
            <v>565.85716182473664</v>
          </cell>
          <cell r="O85">
            <v>450.65444319227129</v>
          </cell>
          <cell r="P85">
            <v>327.73004981502527</v>
          </cell>
          <cell r="Q85">
            <v>581.67511486792887</v>
          </cell>
          <cell r="R85">
            <v>492.1851417350012</v>
          </cell>
          <cell r="S85">
            <v>429.16701923682604</v>
          </cell>
          <cell r="T85">
            <v>799.28263629987805</v>
          </cell>
        </row>
        <row r="86">
          <cell r="H86">
            <v>7.0631970260223049</v>
          </cell>
          <cell r="I86" t="str">
            <v/>
          </cell>
          <cell r="J86">
            <v>842.42424242424238</v>
          </cell>
          <cell r="K86">
            <v>492.88290275743799</v>
          </cell>
          <cell r="L86">
            <v>1125.3150939552886</v>
          </cell>
          <cell r="M86">
            <v>1336.7741985375128</v>
          </cell>
          <cell r="N86">
            <v>584.86389697380821</v>
          </cell>
          <cell r="O86">
            <v>497.12795639730098</v>
          </cell>
          <cell r="P86">
            <v>453.21862503888593</v>
          </cell>
          <cell r="Q86">
            <v>619.13873073865796</v>
          </cell>
          <cell r="R86">
            <v>561.13986268925373</v>
          </cell>
          <cell r="S86">
            <v>472.83137649484365</v>
          </cell>
          <cell r="T86">
            <v>885.71867358840757</v>
          </cell>
        </row>
        <row r="88">
          <cell r="H88">
            <v>14.869888475836431</v>
          </cell>
          <cell r="I88" t="str">
            <v/>
          </cell>
          <cell r="J88">
            <v>60.606060606060609</v>
          </cell>
          <cell r="K88">
            <v>77.447335811648074</v>
          </cell>
          <cell r="L88">
            <v>26.846641544024035</v>
          </cell>
          <cell r="M88">
            <v>326.53174951284575</v>
          </cell>
          <cell r="N88">
            <v>167.11097861054543</v>
          </cell>
          <cell r="O88">
            <v>142.46606360362537</v>
          </cell>
          <cell r="P88">
            <v>269.63152588373578</v>
          </cell>
          <cell r="Q88">
            <v>35.349176845459375</v>
          </cell>
          <cell r="R88">
            <v>114.69239962612541</v>
          </cell>
          <cell r="S88">
            <v>133.01956228573235</v>
          </cell>
          <cell r="T88">
            <v>253.54500753600459</v>
          </cell>
        </row>
        <row r="91">
          <cell r="H91">
            <v>282.34200743494421</v>
          </cell>
          <cell r="I91" t="str">
            <v/>
          </cell>
          <cell r="J91">
            <v>9067.8719696969692</v>
          </cell>
          <cell r="K91">
            <v>10968.194879714114</v>
          </cell>
          <cell r="L91">
            <v>19224.120856037076</v>
          </cell>
          <cell r="M91">
            <v>16652.625735920687</v>
          </cell>
          <cell r="N91">
            <v>12054.582215685245</v>
          </cell>
          <cell r="O91">
            <v>11565.745940724293</v>
          </cell>
          <cell r="P91">
            <v>12044.25695592277</v>
          </cell>
          <cell r="Q91">
            <v>13476.834030266284</v>
          </cell>
          <cell r="R91">
            <v>10485.790546240452</v>
          </cell>
          <cell r="S91">
            <v>11808.830793672743</v>
          </cell>
          <cell r="T91">
            <v>14812.618447754716</v>
          </cell>
        </row>
        <row r="98">
          <cell r="I98" t="str">
            <v/>
          </cell>
          <cell r="J98" t="str">
            <v/>
          </cell>
          <cell r="K98" t="str">
            <v/>
          </cell>
          <cell r="L98" t="str">
            <v/>
          </cell>
          <cell r="M98" t="str">
            <v/>
          </cell>
          <cell r="N98">
            <v>3404.1275742019238</v>
          </cell>
          <cell r="O98">
            <v>2069.9371225958321</v>
          </cell>
          <cell r="P98" t="str">
            <v/>
          </cell>
          <cell r="Q98" t="str">
            <v/>
          </cell>
          <cell r="R98">
            <v>1618.9456897241362</v>
          </cell>
          <cell r="S98">
            <v>2815.3282283789936</v>
          </cell>
          <cell r="T98" t="str">
            <v/>
          </cell>
        </row>
        <row r="99">
          <cell r="I99" t="str">
            <v/>
          </cell>
          <cell r="J99">
            <v>1293.121212121212</v>
          </cell>
          <cell r="K99" t="str">
            <v/>
          </cell>
          <cell r="L99">
            <v>859.34715078677993</v>
          </cell>
          <cell r="M99" t="str">
            <v/>
          </cell>
          <cell r="N99">
            <v>1170.6661743548202</v>
          </cell>
          <cell r="O99">
            <v>944.94446793718816</v>
          </cell>
          <cell r="P99" t="str">
            <v/>
          </cell>
          <cell r="Q99" t="str">
            <v/>
          </cell>
          <cell r="R99">
            <v>1017.7503501842441</v>
          </cell>
          <cell r="S99">
            <v>970.35228293211253</v>
          </cell>
          <cell r="T99">
            <v>1185.536391347141</v>
          </cell>
        </row>
        <row r="100">
          <cell r="I100" t="str">
            <v/>
          </cell>
          <cell r="J100" t="str">
            <v/>
          </cell>
          <cell r="K100" t="str">
            <v/>
          </cell>
          <cell r="L100" t="str">
            <v/>
          </cell>
          <cell r="M100">
            <v>526.58309352669266</v>
          </cell>
          <cell r="N100" t="str">
            <v/>
          </cell>
          <cell r="O100">
            <v>966.9802914008402</v>
          </cell>
          <cell r="P100" t="str">
            <v/>
          </cell>
          <cell r="Q100" t="str">
            <v/>
          </cell>
          <cell r="R100" t="str">
            <v/>
          </cell>
          <cell r="S100">
            <v>725.48521855063018</v>
          </cell>
          <cell r="T100">
            <v>614.78504094971697</v>
          </cell>
        </row>
        <row r="101">
          <cell r="I101" t="str">
            <v/>
          </cell>
          <cell r="J101">
            <v>272.24242424242425</v>
          </cell>
          <cell r="K101" t="str">
            <v/>
          </cell>
          <cell r="L101" t="str">
            <v/>
          </cell>
          <cell r="M101" t="str">
            <v/>
          </cell>
          <cell r="N101">
            <v>212.47139502535185</v>
          </cell>
          <cell r="O101">
            <v>260.60169634311154</v>
          </cell>
          <cell r="P101" t="str">
            <v/>
          </cell>
          <cell r="Q101" t="str">
            <v/>
          </cell>
          <cell r="R101">
            <v>292.17111240727763</v>
          </cell>
          <cell r="S101">
            <v>232.61010988828625</v>
          </cell>
          <cell r="T101">
            <v>93.40148698884758</v>
          </cell>
        </row>
        <row r="102">
          <cell r="I102" t="str">
            <v/>
          </cell>
          <cell r="J102">
            <v>1565.3636363636363</v>
          </cell>
          <cell r="K102" t="str">
            <v/>
          </cell>
          <cell r="L102">
            <v>859.34715078677993</v>
          </cell>
          <cell r="M102">
            <v>526.58309352669266</v>
          </cell>
          <cell r="N102">
            <v>1332.9475943521104</v>
          </cell>
          <cell r="O102">
            <v>1126.2761340737018</v>
          </cell>
          <cell r="P102" t="str">
            <v/>
          </cell>
          <cell r="Q102" t="str">
            <v/>
          </cell>
          <cell r="R102">
            <v>1243.6720487771199</v>
          </cell>
          <cell r="S102">
            <v>1152.7145375540263</v>
          </cell>
          <cell r="T102">
            <v>1157.456987617225</v>
          </cell>
        </row>
        <row r="105">
          <cell r="I105" t="str">
            <v/>
          </cell>
          <cell r="J105" t="str">
            <v/>
          </cell>
          <cell r="K105" t="str">
            <v/>
          </cell>
          <cell r="L105" t="str">
            <v/>
          </cell>
          <cell r="M105">
            <v>1125.6491602279189</v>
          </cell>
          <cell r="N105">
            <v>818.78569695804435</v>
          </cell>
          <cell r="O105">
            <v>752.91065960507251</v>
          </cell>
          <cell r="P105" t="str">
            <v/>
          </cell>
          <cell r="Q105">
            <v>782.62570925454895</v>
          </cell>
          <cell r="R105">
            <v>700.07716205043369</v>
          </cell>
          <cell r="S105">
            <v>767.5680661992451</v>
          </cell>
          <cell r="T105">
            <v>854.80148159053431</v>
          </cell>
        </row>
        <row r="106">
          <cell r="I106" t="str">
            <v/>
          </cell>
          <cell r="J106" t="str">
            <v/>
          </cell>
          <cell r="K106" t="str">
            <v/>
          </cell>
          <cell r="L106" t="str">
            <v/>
          </cell>
          <cell r="M106">
            <v>327.63097539788043</v>
          </cell>
          <cell r="N106">
            <v>444.65549062899333</v>
          </cell>
          <cell r="O106">
            <v>188.23387397620706</v>
          </cell>
          <cell r="P106" t="str">
            <v/>
          </cell>
          <cell r="Q106" t="str">
            <v/>
          </cell>
          <cell r="R106">
            <v>241.76581604725587</v>
          </cell>
          <cell r="S106">
            <v>183.44630331169085</v>
          </cell>
          <cell r="T106">
            <v>376.56803324967376</v>
          </cell>
        </row>
        <row r="107">
          <cell r="I107" t="str">
            <v/>
          </cell>
          <cell r="J107">
            <v>237.04545454545453</v>
          </cell>
          <cell r="K107" t="str">
            <v/>
          </cell>
          <cell r="L107" t="str">
            <v/>
          </cell>
          <cell r="M107" t="str">
            <v/>
          </cell>
          <cell r="N107">
            <v>229.08111983054613</v>
          </cell>
          <cell r="O107">
            <v>302.69239099536594</v>
          </cell>
          <cell r="P107" t="str">
            <v/>
          </cell>
          <cell r="Q107" t="str">
            <v/>
          </cell>
          <cell r="R107">
            <v>283.41155556086272</v>
          </cell>
          <cell r="S107">
            <v>257.08618728346903</v>
          </cell>
          <cell r="T107">
            <v>287.32679509803506</v>
          </cell>
        </row>
        <row r="108">
          <cell r="I108" t="str">
            <v/>
          </cell>
          <cell r="J108" t="str">
            <v/>
          </cell>
          <cell r="K108" t="str">
            <v/>
          </cell>
          <cell r="L108" t="str">
            <v/>
          </cell>
          <cell r="M108" t="str">
            <v/>
          </cell>
          <cell r="N108">
            <v>233.9547705517511</v>
          </cell>
          <cell r="O108" t="str">
            <v/>
          </cell>
          <cell r="P108" t="str">
            <v/>
          </cell>
          <cell r="Q108" t="str">
            <v/>
          </cell>
          <cell r="R108">
            <v>272.64440949385187</v>
          </cell>
          <cell r="S108">
            <v>167.20145578903526</v>
          </cell>
          <cell r="T108">
            <v>274.91499268639967</v>
          </cell>
        </row>
        <row r="109">
          <cell r="I109" t="str">
            <v/>
          </cell>
          <cell r="J109" t="str">
            <v/>
          </cell>
          <cell r="K109" t="str">
            <v/>
          </cell>
          <cell r="L109" t="str">
            <v/>
          </cell>
          <cell r="M109" t="str">
            <v/>
          </cell>
          <cell r="N109">
            <v>116.1710037174721</v>
          </cell>
          <cell r="O109">
            <v>125.65055762081784</v>
          </cell>
          <cell r="P109" t="str">
            <v/>
          </cell>
          <cell r="Q109" t="str">
            <v/>
          </cell>
          <cell r="R109">
            <v>116.1710037174721</v>
          </cell>
          <cell r="S109">
            <v>125.65055762081784</v>
          </cell>
          <cell r="T109">
            <v>54.445950000000003</v>
          </cell>
        </row>
        <row r="110">
          <cell r="I110" t="str">
            <v/>
          </cell>
          <cell r="J110">
            <v>237.04545454545453</v>
          </cell>
          <cell r="K110" t="str">
            <v/>
          </cell>
          <cell r="L110" t="str">
            <v/>
          </cell>
          <cell r="M110">
            <v>1453.2801356257992</v>
          </cell>
          <cell r="N110">
            <v>690.66070020734469</v>
          </cell>
          <cell r="O110">
            <v>835.64684251518133</v>
          </cell>
          <cell r="P110" t="str">
            <v/>
          </cell>
          <cell r="Q110">
            <v>782.62570925454895</v>
          </cell>
          <cell r="R110">
            <v>654.18920591814742</v>
          </cell>
          <cell r="S110">
            <v>742.92253893943382</v>
          </cell>
          <cell r="T110">
            <v>927.50186161483759</v>
          </cell>
        </row>
        <row r="113">
          <cell r="I113" t="str">
            <v/>
          </cell>
          <cell r="J113">
            <v>232.31818181818181</v>
          </cell>
          <cell r="K113" t="str">
            <v/>
          </cell>
          <cell r="L113" t="str">
            <v/>
          </cell>
          <cell r="M113" t="str">
            <v/>
          </cell>
          <cell r="N113">
            <v>31.746031746031747</v>
          </cell>
          <cell r="O113">
            <v>321.69368526304163</v>
          </cell>
          <cell r="P113" t="str">
            <v/>
          </cell>
          <cell r="Q113" t="str">
            <v/>
          </cell>
          <cell r="R113">
            <v>304.60177243648405</v>
          </cell>
          <cell r="S113">
            <v>416.48315053715169</v>
          </cell>
          <cell r="T113">
            <v>556.62820512820508</v>
          </cell>
        </row>
        <row r="114">
          <cell r="I114" t="str">
            <v/>
          </cell>
          <cell r="J114">
            <v>220.15151515151516</v>
          </cell>
          <cell r="K114" t="str">
            <v/>
          </cell>
          <cell r="L114">
            <v>361.64192595610325</v>
          </cell>
          <cell r="M114" t="str">
            <v/>
          </cell>
          <cell r="N114">
            <v>300.04171910930671</v>
          </cell>
          <cell r="O114">
            <v>335.85666252835784</v>
          </cell>
          <cell r="P114">
            <v>296.17812329775137</v>
          </cell>
          <cell r="Q114">
            <v>333.70210720535789</v>
          </cell>
          <cell r="R114">
            <v>288.39990312474015</v>
          </cell>
          <cell r="S114">
            <v>346.38733826088514</v>
          </cell>
          <cell r="T114">
            <v>311.90266305474159</v>
          </cell>
        </row>
        <row r="115">
          <cell r="I115" t="str">
            <v/>
          </cell>
          <cell r="J115">
            <v>68.181818181818187</v>
          </cell>
          <cell r="K115">
            <v>131.66047087980172</v>
          </cell>
          <cell r="L115">
            <v>206.87986963385444</v>
          </cell>
          <cell r="M115" t="str">
            <v/>
          </cell>
          <cell r="N115">
            <v>18.992040367505052</v>
          </cell>
          <cell r="O115">
            <v>164.28164546806889</v>
          </cell>
          <cell r="P115" t="str">
            <v/>
          </cell>
          <cell r="Q115">
            <v>10.871287128712872</v>
          </cell>
          <cell r="R115">
            <v>187.77197291653019</v>
          </cell>
          <cell r="S115">
            <v>143.30633945761193</v>
          </cell>
          <cell r="T115">
            <v>119.96494582001533</v>
          </cell>
        </row>
        <row r="116">
          <cell r="I116" t="str">
            <v/>
          </cell>
          <cell r="J116">
            <v>154.56818181818181</v>
          </cell>
          <cell r="K116">
            <v>404.01693515076414</v>
          </cell>
          <cell r="L116">
            <v>206.87986963385444</v>
          </cell>
          <cell r="M116">
            <v>329.91306723806912</v>
          </cell>
          <cell r="N116">
            <v>236.67130584190895</v>
          </cell>
          <cell r="O116">
            <v>215.70636448921601</v>
          </cell>
          <cell r="P116">
            <v>254.24823441783712</v>
          </cell>
          <cell r="Q116">
            <v>199.64598622739263</v>
          </cell>
          <cell r="R116">
            <v>263.68564906203767</v>
          </cell>
          <cell r="S116">
            <v>244.01256290230236</v>
          </cell>
          <cell r="T116">
            <v>170.32779678826478</v>
          </cell>
        </row>
        <row r="117">
          <cell r="I117" t="str">
            <v/>
          </cell>
          <cell r="J117">
            <v>202.20378787878789</v>
          </cell>
          <cell r="K117">
            <v>316.83001013856034</v>
          </cell>
          <cell r="L117">
            <v>125.94209909864031</v>
          </cell>
          <cell r="M117" t="str">
            <v/>
          </cell>
          <cell r="N117">
            <v>166.4037638606176</v>
          </cell>
          <cell r="O117">
            <v>151.36738460014533</v>
          </cell>
          <cell r="P117" t="str">
            <v/>
          </cell>
          <cell r="Q117" t="str">
            <v/>
          </cell>
          <cell r="R117">
            <v>202.20378787878789</v>
          </cell>
          <cell r="S117">
            <v>147.36521396358626</v>
          </cell>
          <cell r="T117">
            <v>197.00699490708783</v>
          </cell>
        </row>
        <row r="118">
          <cell r="I118" t="str">
            <v/>
          </cell>
          <cell r="J118" t="str">
            <v/>
          </cell>
          <cell r="K118" t="str">
            <v/>
          </cell>
          <cell r="L118" t="str">
            <v/>
          </cell>
          <cell r="M118" t="str">
            <v/>
          </cell>
          <cell r="N118">
            <v>536.17386331140983</v>
          </cell>
          <cell r="O118">
            <v>409.27474872642154</v>
          </cell>
          <cell r="P118" t="str">
            <v/>
          </cell>
          <cell r="Q118" t="str">
            <v/>
          </cell>
          <cell r="R118">
            <v>249.55252650419936</v>
          </cell>
          <cell r="S118">
            <v>678.20927007729972</v>
          </cell>
          <cell r="T118">
            <v>480.93008292822418</v>
          </cell>
        </row>
        <row r="119">
          <cell r="I119" t="str">
            <v/>
          </cell>
          <cell r="J119">
            <v>877.4234848484848</v>
          </cell>
          <cell r="K119">
            <v>469.84717059066497</v>
          </cell>
          <cell r="L119">
            <v>901.34376432245256</v>
          </cell>
          <cell r="M119">
            <v>391.16408078884592</v>
          </cell>
          <cell r="N119">
            <v>459.77367894841802</v>
          </cell>
          <cell r="O119">
            <v>539.38306003765467</v>
          </cell>
          <cell r="P119">
            <v>451.70031661633806</v>
          </cell>
          <cell r="Q119">
            <v>452.64038841358933</v>
          </cell>
          <cell r="R119">
            <v>574.01680159572652</v>
          </cell>
          <cell r="S119">
            <v>534.70267864315088</v>
          </cell>
          <cell r="T119">
            <v>479.46350957777986</v>
          </cell>
        </row>
        <row r="121">
          <cell r="I121" t="str">
            <v/>
          </cell>
          <cell r="J121">
            <v>11747.704545454544</v>
          </cell>
          <cell r="K121">
            <v>11281.426326774557</v>
          </cell>
          <cell r="L121">
            <v>20984.811771146309</v>
          </cell>
          <cell r="M121">
            <v>19023.653045862025</v>
          </cell>
          <cell r="N121">
            <v>14257.568395455877</v>
          </cell>
          <cell r="O121">
            <v>13766.384493682121</v>
          </cell>
          <cell r="P121">
            <v>12383.032193385023</v>
          </cell>
          <cell r="Q121">
            <v>13995.471482848065</v>
          </cell>
          <cell r="R121">
            <v>12495.983014322646</v>
          </cell>
          <cell r="S121">
            <v>13845.244616728693</v>
          </cell>
          <cell r="T121">
            <v>16439.170565455399</v>
          </cell>
        </row>
        <row r="130">
          <cell r="I130" t="str">
            <v/>
          </cell>
          <cell r="J130">
            <v>11747.704545454544</v>
          </cell>
          <cell r="K130">
            <v>11281.426326774557</v>
          </cell>
          <cell r="L130">
            <v>20984.811771146309</v>
          </cell>
          <cell r="M130">
            <v>19023.653045862025</v>
          </cell>
          <cell r="N130">
            <v>14257.568395455877</v>
          </cell>
          <cell r="O130">
            <v>13766.384493682121</v>
          </cell>
          <cell r="P130">
            <v>12383.032193385023</v>
          </cell>
          <cell r="Q130">
            <v>13995.471482848065</v>
          </cell>
          <cell r="R130">
            <v>12495.983014322646</v>
          </cell>
          <cell r="S130">
            <v>13845.244616728693</v>
          </cell>
          <cell r="T130">
            <v>16439.170565455399</v>
          </cell>
        </row>
        <row r="133">
          <cell r="I133" t="str">
            <v/>
          </cell>
          <cell r="J133">
            <v>100.87878787878788</v>
          </cell>
          <cell r="K133">
            <v>157.46979553903344</v>
          </cell>
          <cell r="L133">
            <v>75.924912155624583</v>
          </cell>
          <cell r="M133" t="str">
            <v/>
          </cell>
          <cell r="N133">
            <v>116.22717775973156</v>
          </cell>
          <cell r="O133">
            <v>113.10821999527462</v>
          </cell>
          <cell r="P133" t="str">
            <v/>
          </cell>
          <cell r="Q133">
            <v>206.13861386138615</v>
          </cell>
          <cell r="R133">
            <v>114.99719472692679</v>
          </cell>
          <cell r="S133">
            <v>104.57579702779968</v>
          </cell>
          <cell r="T133">
            <v>180.35491126387035</v>
          </cell>
        </row>
        <row r="134">
          <cell r="I134" t="str">
            <v/>
          </cell>
          <cell r="J134" t="str">
            <v/>
          </cell>
          <cell r="K134" t="str">
            <v/>
          </cell>
          <cell r="L134">
            <v>106.47947751693232</v>
          </cell>
          <cell r="M134">
            <v>94.60139638894681</v>
          </cell>
          <cell r="N134">
            <v>54.64338267835015</v>
          </cell>
          <cell r="O134">
            <v>114.48053521431507</v>
          </cell>
          <cell r="P134" t="str">
            <v/>
          </cell>
          <cell r="Q134">
            <v>214.39951445262119</v>
          </cell>
          <cell r="R134">
            <v>121.97799798612033</v>
          </cell>
          <cell r="S134">
            <v>89.278817213254527</v>
          </cell>
          <cell r="T134">
            <v>149.6439213479907</v>
          </cell>
        </row>
        <row r="135">
          <cell r="I135" t="str">
            <v/>
          </cell>
          <cell r="J135" t="str">
            <v/>
          </cell>
          <cell r="K135">
            <v>231.68370508054522</v>
          </cell>
          <cell r="L135">
            <v>63.655344502724446</v>
          </cell>
          <cell r="M135">
            <v>407.45867278335828</v>
          </cell>
          <cell r="N135">
            <v>115.86919617306739</v>
          </cell>
          <cell r="O135">
            <v>152.9505919785648</v>
          </cell>
          <cell r="P135">
            <v>178.23496460762843</v>
          </cell>
          <cell r="Q135">
            <v>381.16831683168317</v>
          </cell>
          <cell r="R135">
            <v>216.17695142027435</v>
          </cell>
          <cell r="S135">
            <v>122.1296130529871</v>
          </cell>
          <cell r="T135">
            <v>205.83293002031576</v>
          </cell>
        </row>
        <row r="136">
          <cell r="I136" t="str">
            <v/>
          </cell>
          <cell r="J136" t="str">
            <v/>
          </cell>
          <cell r="K136">
            <v>205.15799256505576</v>
          </cell>
          <cell r="L136" t="str">
            <v/>
          </cell>
          <cell r="M136" t="str">
            <v/>
          </cell>
          <cell r="N136">
            <v>145.29551431031899</v>
          </cell>
          <cell r="O136">
            <v>206.41670706726958</v>
          </cell>
          <cell r="P136" t="str">
            <v/>
          </cell>
          <cell r="Q136">
            <v>195.22735170110593</v>
          </cell>
          <cell r="R136">
            <v>181.35017089559153</v>
          </cell>
          <cell r="S136">
            <v>202.95230442267857</v>
          </cell>
          <cell r="T136">
            <v>184.71213594968373</v>
          </cell>
        </row>
        <row r="137">
          <cell r="I137" t="str">
            <v/>
          </cell>
          <cell r="J137">
            <v>55.227272727272727</v>
          </cell>
          <cell r="K137" t="str">
            <v/>
          </cell>
          <cell r="L137" t="str">
            <v/>
          </cell>
          <cell r="M137">
            <v>133.35802060788217</v>
          </cell>
          <cell r="N137">
            <v>65.046111082485751</v>
          </cell>
          <cell r="O137">
            <v>82.283434914605735</v>
          </cell>
          <cell r="P137">
            <v>81.583999101690523</v>
          </cell>
          <cell r="Q137">
            <v>44.207666150121575</v>
          </cell>
          <cell r="R137">
            <v>57.011889772234568</v>
          </cell>
          <cell r="S137">
            <v>88.382806162945911</v>
          </cell>
          <cell r="T137">
            <v>75.855038461327368</v>
          </cell>
        </row>
        <row r="138">
          <cell r="I138" t="str">
            <v/>
          </cell>
          <cell r="J138" t="str">
            <v/>
          </cell>
          <cell r="K138">
            <v>40.756660470879801</v>
          </cell>
          <cell r="L138">
            <v>156.19430157356013</v>
          </cell>
          <cell r="M138" t="str">
            <v/>
          </cell>
          <cell r="N138">
            <v>45.493564917887966</v>
          </cell>
          <cell r="O138">
            <v>76.163238726412601</v>
          </cell>
          <cell r="P138">
            <v>63.655344502724439</v>
          </cell>
          <cell r="Q138" t="str">
            <v/>
          </cell>
          <cell r="R138">
            <v>29.428307217822834</v>
          </cell>
          <cell r="S138">
            <v>88.678468347019603</v>
          </cell>
          <cell r="T138">
            <v>87.741269103676174</v>
          </cell>
        </row>
        <row r="139">
          <cell r="I139" t="str">
            <v/>
          </cell>
          <cell r="J139" t="str">
            <v/>
          </cell>
          <cell r="K139" t="str">
            <v/>
          </cell>
          <cell r="L139" t="str">
            <v/>
          </cell>
          <cell r="M139" t="str">
            <v/>
          </cell>
          <cell r="N139">
            <v>200.41673859281602</v>
          </cell>
          <cell r="O139">
            <v>253.2431343180524</v>
          </cell>
          <cell r="P139" t="str">
            <v/>
          </cell>
          <cell r="Q139">
            <v>155.84932857901524</v>
          </cell>
          <cell r="R139">
            <v>239.13098447267598</v>
          </cell>
          <cell r="S139">
            <v>254.59044749645682</v>
          </cell>
          <cell r="T139">
            <v>285.80075328409686</v>
          </cell>
        </row>
        <row r="140">
          <cell r="I140" t="str">
            <v/>
          </cell>
          <cell r="J140" t="str">
            <v/>
          </cell>
          <cell r="K140" t="str">
            <v/>
          </cell>
          <cell r="L140">
            <v>284.3006823852931</v>
          </cell>
          <cell r="M140" t="str">
            <v/>
          </cell>
          <cell r="N140">
            <v>328.14930171807492</v>
          </cell>
          <cell r="O140">
            <v>214.62292152963886</v>
          </cell>
          <cell r="P140" t="str">
            <v/>
          </cell>
          <cell r="Q140">
            <v>527.84310750322436</v>
          </cell>
          <cell r="R140">
            <v>129.07063197026022</v>
          </cell>
          <cell r="S140">
            <v>213.86258512122373</v>
          </cell>
          <cell r="T140">
            <v>387.41422759532162</v>
          </cell>
        </row>
        <row r="141">
          <cell r="I141" t="str">
            <v/>
          </cell>
          <cell r="J141">
            <v>239.10606060606059</v>
          </cell>
          <cell r="K141">
            <v>904.43731928954981</v>
          </cell>
          <cell r="L141" t="str">
            <v/>
          </cell>
          <cell r="M141">
            <v>1681.6300764536718</v>
          </cell>
          <cell r="N141">
            <v>555.81587110137286</v>
          </cell>
          <cell r="O141">
            <v>562.38876383251159</v>
          </cell>
          <cell r="P141">
            <v>267.1760924249856</v>
          </cell>
          <cell r="Q141">
            <v>389.01607731542879</v>
          </cell>
          <cell r="R141">
            <v>478.98544108518763</v>
          </cell>
          <cell r="S141">
            <v>450.81632695936537</v>
          </cell>
          <cell r="T141">
            <v>698.74726191125899</v>
          </cell>
        </row>
        <row r="142">
          <cell r="I142" t="str">
            <v/>
          </cell>
          <cell r="J142">
            <v>395.21212121212119</v>
          </cell>
          <cell r="K142">
            <v>814.64759741153796</v>
          </cell>
          <cell r="L142">
            <v>686.55471813413453</v>
          </cell>
          <cell r="M142">
            <v>1158.5240831169294</v>
          </cell>
          <cell r="N142">
            <v>721.00191770649553</v>
          </cell>
          <cell r="O142">
            <v>722.05840345713204</v>
          </cell>
          <cell r="P142">
            <v>368.44066925341912</v>
          </cell>
          <cell r="Q142">
            <v>753.35896961239689</v>
          </cell>
          <cell r="R142">
            <v>674.7133581328635</v>
          </cell>
          <cell r="S142">
            <v>626.64689168097698</v>
          </cell>
          <cell r="T142">
            <v>926.32968956668503</v>
          </cell>
        </row>
        <row r="145">
          <cell r="I145">
            <v>0</v>
          </cell>
          <cell r="J145">
            <v>3075.0446969696973</v>
          </cell>
          <cell r="K145">
            <v>1233.4890478515015</v>
          </cell>
          <cell r="L145">
            <v>2447.2456332433671</v>
          </cell>
          <cell r="M145">
            <v>3529.5513930582674</v>
          </cell>
          <cell r="N145">
            <v>2923.988097477129</v>
          </cell>
          <cell r="O145">
            <v>2922.6969564149649</v>
          </cell>
          <cell r="P145">
            <v>707.21590671567265</v>
          </cell>
          <cell r="Q145">
            <v>1271.996422194178</v>
          </cell>
          <cell r="R145">
            <v>2684.9058262150575</v>
          </cell>
          <cell r="S145">
            <v>2663.0607147369265</v>
          </cell>
          <cell r="T145">
            <v>2678.4878428258598</v>
          </cell>
        </row>
        <row r="150">
          <cell r="H150" t="str">
            <v/>
          </cell>
          <cell r="I150" t="str">
            <v/>
          </cell>
          <cell r="J150" t="str">
            <v/>
          </cell>
          <cell r="K150">
            <v>501.64751605272045</v>
          </cell>
          <cell r="L150">
            <v>770.77073891123894</v>
          </cell>
          <cell r="M150" t="str">
            <v/>
          </cell>
          <cell r="N150">
            <v>278.55242578464708</v>
          </cell>
          <cell r="O150">
            <v>157.94016536638094</v>
          </cell>
          <cell r="P150">
            <v>254.62137801089776</v>
          </cell>
          <cell r="Q150" t="str">
            <v/>
          </cell>
          <cell r="R150">
            <v>372.693825132835</v>
          </cell>
          <cell r="S150">
            <v>248.41714593805827</v>
          </cell>
          <cell r="T150">
            <v>137.32972778290906</v>
          </cell>
        </row>
        <row r="151">
          <cell r="H151">
            <v>0.74349442379182151</v>
          </cell>
          <cell r="I151" t="str">
            <v/>
          </cell>
          <cell r="J151" t="str">
            <v/>
          </cell>
          <cell r="K151" t="str">
            <v/>
          </cell>
          <cell r="L151" t="str">
            <v/>
          </cell>
          <cell r="M151">
            <v>575.23746521610951</v>
          </cell>
          <cell r="N151">
            <v>246.30286397187879</v>
          </cell>
          <cell r="O151">
            <v>255.66357024028983</v>
          </cell>
          <cell r="P151" t="str">
            <v/>
          </cell>
          <cell r="Q151" t="str">
            <v/>
          </cell>
          <cell r="R151">
            <v>172.37833484204512</v>
          </cell>
          <cell r="S151">
            <v>373.43534897818205</v>
          </cell>
          <cell r="T151">
            <v>269.705218804705</v>
          </cell>
        </row>
        <row r="152">
          <cell r="H152" t="str">
            <v/>
          </cell>
          <cell r="I152" t="str">
            <v/>
          </cell>
          <cell r="J152" t="str">
            <v/>
          </cell>
          <cell r="K152" t="str">
            <v/>
          </cell>
          <cell r="L152" t="str">
            <v/>
          </cell>
          <cell r="M152">
            <v>178.85950761029667</v>
          </cell>
          <cell r="N152">
            <v>123.43950890796559</v>
          </cell>
          <cell r="O152">
            <v>183.34711338012704</v>
          </cell>
          <cell r="P152" t="str">
            <v/>
          </cell>
          <cell r="Q152">
            <v>24.455445544554454</v>
          </cell>
          <cell r="R152">
            <v>129.82026922547368</v>
          </cell>
          <cell r="S152">
            <v>156.56933746789497</v>
          </cell>
          <cell r="T152">
            <v>42.97818745629209</v>
          </cell>
        </row>
        <row r="153">
          <cell r="H153" t="str">
            <v/>
          </cell>
          <cell r="I153" t="str">
            <v/>
          </cell>
          <cell r="J153" t="str">
            <v/>
          </cell>
          <cell r="K153" t="str">
            <v/>
          </cell>
          <cell r="L153" t="str">
            <v/>
          </cell>
          <cell r="M153" t="str">
            <v/>
          </cell>
          <cell r="N153">
            <v>108.09032174140513</v>
          </cell>
          <cell r="O153">
            <v>105.4210853575522</v>
          </cell>
          <cell r="P153">
            <v>186.56375097479403</v>
          </cell>
          <cell r="Q153" t="str">
            <v/>
          </cell>
          <cell r="R153">
            <v>142.47514763655767</v>
          </cell>
          <cell r="S153">
            <v>117.21716271599774</v>
          </cell>
          <cell r="T153">
            <v>67.380987455336893</v>
          </cell>
        </row>
        <row r="154">
          <cell r="H154" t="str">
            <v/>
          </cell>
          <cell r="I154" t="str">
            <v/>
          </cell>
          <cell r="J154" t="str">
            <v/>
          </cell>
          <cell r="K154">
            <v>369.70893883068601</v>
          </cell>
          <cell r="L154" t="str">
            <v/>
          </cell>
          <cell r="M154" t="str">
            <v/>
          </cell>
          <cell r="N154">
            <v>276.66473492643667</v>
          </cell>
          <cell r="O154">
            <v>214.10756654400566</v>
          </cell>
          <cell r="P154" t="str">
            <v/>
          </cell>
          <cell r="Q154">
            <v>220.63366336633663</v>
          </cell>
          <cell r="R154">
            <v>258.5035209015428</v>
          </cell>
          <cell r="S154">
            <v>263.23412380579697</v>
          </cell>
          <cell r="T154">
            <v>224.36369493405476</v>
          </cell>
        </row>
        <row r="155">
          <cell r="H155" t="str">
            <v/>
          </cell>
          <cell r="I155" t="str">
            <v/>
          </cell>
          <cell r="J155" t="str">
            <v/>
          </cell>
          <cell r="K155">
            <v>28.989945927678271</v>
          </cell>
          <cell r="L155" t="str">
            <v/>
          </cell>
          <cell r="M155" t="str">
            <v/>
          </cell>
          <cell r="N155">
            <v>109.66798070417889</v>
          </cell>
          <cell r="O155">
            <v>157.75650226670294</v>
          </cell>
          <cell r="P155" t="str">
            <v/>
          </cell>
          <cell r="Q155">
            <v>120.55445544554455</v>
          </cell>
          <cell r="R155">
            <v>126.94793607559245</v>
          </cell>
          <cell r="S155">
            <v>134.38104308785199</v>
          </cell>
          <cell r="T155">
            <v>130.93834303545916</v>
          </cell>
        </row>
        <row r="156">
          <cell r="H156" t="str">
            <v/>
          </cell>
          <cell r="I156" t="str">
            <v/>
          </cell>
          <cell r="J156" t="str">
            <v/>
          </cell>
          <cell r="K156" t="str">
            <v/>
          </cell>
          <cell r="L156" t="str">
            <v/>
          </cell>
          <cell r="M156" t="str">
            <v/>
          </cell>
          <cell r="N156" t="str">
            <v/>
          </cell>
          <cell r="O156" t="str">
            <v/>
          </cell>
          <cell r="P156" t="str">
            <v/>
          </cell>
          <cell r="Q156" t="str">
            <v/>
          </cell>
          <cell r="R156" t="str">
            <v/>
          </cell>
          <cell r="S156" t="str">
            <v/>
          </cell>
          <cell r="T156" t="str">
            <v/>
          </cell>
        </row>
        <row r="159">
          <cell r="H159">
            <v>0.74349442379182151</v>
          </cell>
          <cell r="I159" t="str">
            <v/>
          </cell>
          <cell r="J159" t="str">
            <v/>
          </cell>
          <cell r="K159">
            <v>675.5318597999825</v>
          </cell>
          <cell r="L159">
            <v>770.77073891123894</v>
          </cell>
          <cell r="M159">
            <v>377.04848641320308</v>
          </cell>
          <cell r="N159">
            <v>499.02178459844788</v>
          </cell>
          <cell r="O159">
            <v>424.42602356596967</v>
          </cell>
          <cell r="P159">
            <v>313.87443998024293</v>
          </cell>
          <cell r="Q159">
            <v>365.64356435643566</v>
          </cell>
          <cell r="R159">
            <v>395.11939027330408</v>
          </cell>
          <cell r="S159">
            <v>526.47293000087279</v>
          </cell>
          <cell r="T159">
            <v>374.05310781249199</v>
          </cell>
        </row>
        <row r="164">
          <cell r="H164" t="str">
            <v/>
          </cell>
          <cell r="I164" t="str">
            <v/>
          </cell>
          <cell r="J164" t="str">
            <v/>
          </cell>
          <cell r="K164">
            <v>140.14183423453869</v>
          </cell>
          <cell r="L164" t="str">
            <v/>
          </cell>
          <cell r="M164">
            <v>161.78553709203078</v>
          </cell>
          <cell r="N164">
            <v>42.816709826955986</v>
          </cell>
          <cell r="O164">
            <v>48.878795265075581</v>
          </cell>
          <cell r="P164" t="str">
            <v/>
          </cell>
          <cell r="Q164">
            <v>43.657798015595503</v>
          </cell>
          <cell r="R164">
            <v>47.031004129761072</v>
          </cell>
          <cell r="S164">
            <v>42.774247031088002</v>
          </cell>
          <cell r="T164">
            <v>87.162784079346281</v>
          </cell>
        </row>
        <row r="165">
          <cell r="H165" t="str">
            <v/>
          </cell>
          <cell r="I165" t="str">
            <v/>
          </cell>
          <cell r="J165" t="str">
            <v/>
          </cell>
          <cell r="K165" t="str">
            <v/>
          </cell>
          <cell r="L165" t="str">
            <v/>
          </cell>
          <cell r="M165">
            <v>158.19030293443009</v>
          </cell>
          <cell r="N165">
            <v>61.472998987145296</v>
          </cell>
          <cell r="O165">
            <v>94.871318877390223</v>
          </cell>
          <cell r="P165">
            <v>100.99981327765612</v>
          </cell>
          <cell r="Q165">
            <v>68.374167249438699</v>
          </cell>
          <cell r="R165">
            <v>41.82156133828996</v>
          </cell>
          <cell r="S165">
            <v>89.165510633203183</v>
          </cell>
          <cell r="T165">
            <v>84.346669543635414</v>
          </cell>
        </row>
        <row r="166">
          <cell r="H166" t="str">
            <v/>
          </cell>
          <cell r="I166" t="str">
            <v/>
          </cell>
          <cell r="J166" t="str">
            <v/>
          </cell>
          <cell r="K166" t="str">
            <v/>
          </cell>
          <cell r="L166" t="str">
            <v/>
          </cell>
          <cell r="M166" t="str">
            <v/>
          </cell>
          <cell r="N166">
            <v>34.67699627338181</v>
          </cell>
          <cell r="O166">
            <v>206.32178420237332</v>
          </cell>
          <cell r="P166" t="str">
            <v/>
          </cell>
          <cell r="Q166">
            <v>107.82826606479021</v>
          </cell>
          <cell r="R166">
            <v>74.34944237918215</v>
          </cell>
          <cell r="S166">
            <v>110.58127871142749</v>
          </cell>
          <cell r="T166">
            <v>107.82826606479021</v>
          </cell>
        </row>
        <row r="167">
          <cell r="H167" t="str">
            <v/>
          </cell>
          <cell r="I167" t="str">
            <v/>
          </cell>
          <cell r="J167" t="str">
            <v/>
          </cell>
          <cell r="K167">
            <v>49.575975836431219</v>
          </cell>
          <cell r="L167" t="str">
            <v/>
          </cell>
          <cell r="M167">
            <v>116.19796797365412</v>
          </cell>
          <cell r="N167">
            <v>53.922021832675895</v>
          </cell>
          <cell r="O167">
            <v>108.81072481842122</v>
          </cell>
          <cell r="P167">
            <v>35.461960780685871</v>
          </cell>
          <cell r="Q167">
            <v>56.446537307880106</v>
          </cell>
          <cell r="R167">
            <v>21.395792084196824</v>
          </cell>
          <cell r="S167">
            <v>85.031051756802171</v>
          </cell>
          <cell r="T167">
            <v>56.269740613735955</v>
          </cell>
        </row>
        <row r="168">
          <cell r="H168">
            <v>5.2044609665427508</v>
          </cell>
          <cell r="I168" t="str">
            <v/>
          </cell>
          <cell r="J168">
            <v>68.181818181818187</v>
          </cell>
          <cell r="K168">
            <v>208.75138759809994</v>
          </cell>
          <cell r="L168">
            <v>178.6964658552732</v>
          </cell>
          <cell r="M168">
            <v>193.96139044120849</v>
          </cell>
          <cell r="N168">
            <v>184.35430889817297</v>
          </cell>
          <cell r="O168">
            <v>145.35897813612553</v>
          </cell>
          <cell r="P168">
            <v>129.65179111993797</v>
          </cell>
          <cell r="Q168">
            <v>58.514624510778212</v>
          </cell>
          <cell r="R168">
            <v>146.59909164618253</v>
          </cell>
          <cell r="S168">
            <v>184.70165054500157</v>
          </cell>
          <cell r="T168">
            <v>109.03419827097221</v>
          </cell>
        </row>
        <row r="171">
          <cell r="H171">
            <v>5.2044609665427508</v>
          </cell>
          <cell r="I171" t="str">
            <v/>
          </cell>
          <cell r="J171">
            <v>68.181818181818187</v>
          </cell>
          <cell r="K171">
            <v>249.1208065005695</v>
          </cell>
          <cell r="L171">
            <v>178.6964658552732</v>
          </cell>
          <cell r="M171">
            <v>412.04829444126597</v>
          </cell>
          <cell r="N171">
            <v>238.20494848481476</v>
          </cell>
          <cell r="O171">
            <v>203.23515035349908</v>
          </cell>
          <cell r="P171">
            <v>174.33522056429592</v>
          </cell>
          <cell r="Q171">
            <v>168.67689871198385</v>
          </cell>
          <cell r="R171">
            <v>154.11799144520617</v>
          </cell>
          <cell r="S171">
            <v>253.59823181910605</v>
          </cell>
          <cell r="T171">
            <v>185.05968528036291</v>
          </cell>
        </row>
        <row r="174">
          <cell r="H174">
            <v>22.304832713754642</v>
          </cell>
          <cell r="I174" t="str">
            <v/>
          </cell>
          <cell r="J174">
            <v>448.78787878787881</v>
          </cell>
          <cell r="K174">
            <v>925.97970879801721</v>
          </cell>
          <cell r="L174" t="str">
            <v/>
          </cell>
          <cell r="M174">
            <v>473.03615082563533</v>
          </cell>
          <cell r="N174">
            <v>800.89086113121743</v>
          </cell>
          <cell r="O174">
            <v>863.92376923549568</v>
          </cell>
          <cell r="P174">
            <v>444.29987608426268</v>
          </cell>
          <cell r="Q174">
            <v>1130.7311028500619</v>
          </cell>
          <cell r="R174">
            <v>844.36105808973343</v>
          </cell>
          <cell r="S174">
            <v>972.44539136767855</v>
          </cell>
          <cell r="T174">
            <v>545.31281275316246</v>
          </cell>
        </row>
        <row r="179">
          <cell r="H179">
            <v>282.34200743494421</v>
          </cell>
          <cell r="I179" t="str">
            <v/>
          </cell>
          <cell r="J179">
            <v>9067.8719696969692</v>
          </cell>
          <cell r="K179">
            <v>10968.194879714114</v>
          </cell>
          <cell r="L179">
            <v>19224.120856037076</v>
          </cell>
          <cell r="M179">
            <v>16652.625735920687</v>
          </cell>
          <cell r="N179">
            <v>12054.582215685245</v>
          </cell>
          <cell r="O179">
            <v>11565.745940724293</v>
          </cell>
          <cell r="P179">
            <v>12044.25695592277</v>
          </cell>
          <cell r="Q179">
            <v>13476.834030266284</v>
          </cell>
          <cell r="R179">
            <v>10485.790546240452</v>
          </cell>
          <cell r="S179">
            <v>11808.830793672743</v>
          </cell>
          <cell r="T179">
            <v>14812.618447754716</v>
          </cell>
        </row>
        <row r="180">
          <cell r="I180" t="str">
            <v/>
          </cell>
          <cell r="J180">
            <v>3075.0446969696973</v>
          </cell>
          <cell r="K180">
            <v>1233.4890478515015</v>
          </cell>
          <cell r="L180">
            <v>2447.2456332433671</v>
          </cell>
          <cell r="M180">
            <v>3529.5513930582674</v>
          </cell>
          <cell r="N180">
            <v>2923.988097477129</v>
          </cell>
          <cell r="O180">
            <v>2922.6969564149649</v>
          </cell>
          <cell r="P180">
            <v>707.21590671567265</v>
          </cell>
          <cell r="Q180">
            <v>1271.996422194178</v>
          </cell>
          <cell r="R180">
            <v>2684.9058262150575</v>
          </cell>
          <cell r="S180">
            <v>2663.0607147369265</v>
          </cell>
          <cell r="T180">
            <v>2678.4878428258598</v>
          </cell>
        </row>
        <row r="181">
          <cell r="H181">
            <v>0.74349442379182151</v>
          </cell>
          <cell r="I181" t="str">
            <v/>
          </cell>
          <cell r="J181" t="str">
            <v/>
          </cell>
          <cell r="K181">
            <v>675.5318597999825</v>
          </cell>
          <cell r="L181">
            <v>770.77073891123894</v>
          </cell>
          <cell r="M181">
            <v>377.04848641320308</v>
          </cell>
          <cell r="N181">
            <v>499.02178459844788</v>
          </cell>
          <cell r="O181">
            <v>424.42602356596967</v>
          </cell>
          <cell r="P181">
            <v>313.87443998024293</v>
          </cell>
          <cell r="Q181">
            <v>365.64356435643566</v>
          </cell>
          <cell r="R181">
            <v>395.11939027330408</v>
          </cell>
          <cell r="S181">
            <v>526.47293000087279</v>
          </cell>
          <cell r="T181">
            <v>374.05310781249199</v>
          </cell>
        </row>
        <row r="182">
          <cell r="H182">
            <v>5.2044609665427508</v>
          </cell>
          <cell r="I182" t="str">
            <v/>
          </cell>
          <cell r="J182">
            <v>68.181818181818187</v>
          </cell>
          <cell r="K182">
            <v>249.1208065005695</v>
          </cell>
          <cell r="L182">
            <v>178.6964658552732</v>
          </cell>
          <cell r="M182">
            <v>412.04829444126597</v>
          </cell>
          <cell r="N182">
            <v>238.20494848481476</v>
          </cell>
          <cell r="O182">
            <v>203.23515035349908</v>
          </cell>
          <cell r="P182">
            <v>174.33522056429592</v>
          </cell>
          <cell r="Q182">
            <v>168.67689871198385</v>
          </cell>
          <cell r="R182">
            <v>154.11799144520617</v>
          </cell>
          <cell r="S182">
            <v>253.59823181910605</v>
          </cell>
          <cell r="T182">
            <v>185.05968528036291</v>
          </cell>
        </row>
        <row r="183">
          <cell r="H183">
            <v>22.304832713754642</v>
          </cell>
          <cell r="J183">
            <v>448.78787878787881</v>
          </cell>
          <cell r="K183">
            <v>925.97970879801721</v>
          </cell>
          <cell r="L183" t="str">
            <v/>
          </cell>
          <cell r="M183">
            <v>473.03615082563533</v>
          </cell>
          <cell r="N183">
            <v>800.89086113121743</v>
          </cell>
          <cell r="O183">
            <v>863.92376923549568</v>
          </cell>
          <cell r="P183">
            <v>444.29987608426268</v>
          </cell>
          <cell r="Q183">
            <v>1130.7311028500619</v>
          </cell>
          <cell r="R183">
            <v>844.36105808973343</v>
          </cell>
          <cell r="S183">
            <v>972.44539136767855</v>
          </cell>
          <cell r="T183">
            <v>545.31281275316246</v>
          </cell>
        </row>
        <row r="184">
          <cell r="H184">
            <v>307.62081784386618</v>
          </cell>
          <cell r="I184" t="str">
            <v/>
          </cell>
          <cell r="J184">
            <v>12659.886363636364</v>
          </cell>
          <cell r="K184">
            <v>13743.656399731515</v>
          </cell>
          <cell r="L184">
            <v>22620.833694046956</v>
          </cell>
          <cell r="M184">
            <v>21444.31006065906</v>
          </cell>
          <cell r="N184">
            <v>16131.986332934854</v>
          </cell>
          <cell r="O184">
            <v>15735.908448583852</v>
          </cell>
          <cell r="P184">
            <v>13193.820272213925</v>
          </cell>
          <cell r="Q184">
            <v>15183.046904871348</v>
          </cell>
          <cell r="R184">
            <v>14396.061574572386</v>
          </cell>
          <cell r="S184">
            <v>15864.843783646356</v>
          </cell>
          <cell r="T184">
            <v>18091.588788345478</v>
          </cell>
        </row>
        <row r="185">
          <cell r="H185">
            <v>23.37918215613383</v>
          </cell>
          <cell r="I185" t="str">
            <v/>
          </cell>
          <cell r="J185">
            <v>962.15136363636361</v>
          </cell>
          <cell r="K185">
            <v>1044.5178863795952</v>
          </cell>
          <cell r="L185">
            <v>1719.1833607475687</v>
          </cell>
          <cell r="M185">
            <v>1629.7675646100888</v>
          </cell>
          <cell r="N185">
            <v>1226.030961303049</v>
          </cell>
          <cell r="O185">
            <v>1195.9475220923728</v>
          </cell>
          <cell r="P185">
            <v>1002.7303406882581</v>
          </cell>
          <cell r="Q185">
            <v>1153.9115647702224</v>
          </cell>
          <cell r="R185">
            <v>1094.1006796675017</v>
          </cell>
          <cell r="S185">
            <v>1205.7477871315914</v>
          </cell>
          <cell r="T185">
            <v>1374.9937479142561</v>
          </cell>
        </row>
        <row r="186">
          <cell r="H186">
            <v>331</v>
          </cell>
          <cell r="I186" t="str">
            <v/>
          </cell>
          <cell r="J186">
            <v>13622.037727272727</v>
          </cell>
          <cell r="K186">
            <v>14788.174286111107</v>
          </cell>
          <cell r="L186">
            <v>24340.017054794527</v>
          </cell>
          <cell r="M186">
            <v>23074.07762526915</v>
          </cell>
          <cell r="N186">
            <v>17358.017294237903</v>
          </cell>
          <cell r="O186">
            <v>16931.835970676228</v>
          </cell>
          <cell r="P186">
            <v>14196.550612902181</v>
          </cell>
          <cell r="Q186">
            <v>16336.958469641573</v>
          </cell>
          <cell r="R186">
            <v>15490.162254239889</v>
          </cell>
          <cell r="S186">
            <v>17070.570294182198</v>
          </cell>
          <cell r="T186">
            <v>19466.546821974018</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M173"/>
  <sheetViews>
    <sheetView tabSelected="1" topLeftCell="A98" workbookViewId="0">
      <selection activeCell="B26" sqref="B26"/>
    </sheetView>
  </sheetViews>
  <sheetFormatPr baseColWidth="10" defaultColWidth="0" defaultRowHeight="12.75" customHeight="1" zeroHeight="1" x14ac:dyDescent="0.25"/>
  <cols>
    <col min="1" max="1" width="3.6640625" style="424" customWidth="1"/>
    <col min="2" max="3" width="11.44140625" style="424" customWidth="1"/>
    <col min="4" max="4" width="4.33203125" style="424" hidden="1" customWidth="1"/>
    <col min="5" max="5" width="24.109375" style="424" customWidth="1"/>
    <col min="6" max="6" width="3.88671875" style="424" customWidth="1"/>
    <col min="7" max="11" width="11.44140625" style="424" customWidth="1"/>
    <col min="12" max="16384" width="0" style="424" hidden="1"/>
  </cols>
  <sheetData>
    <row r="1" spans="1:13" ht="15.75" customHeight="1" x14ac:dyDescent="0.8">
      <c r="A1" s="422"/>
      <c r="B1" s="422"/>
      <c r="C1" s="422"/>
      <c r="D1" s="422"/>
      <c r="E1" s="422"/>
      <c r="F1" s="422"/>
      <c r="G1" s="422"/>
      <c r="H1" s="422"/>
      <c r="I1" s="422"/>
      <c r="J1" s="423"/>
      <c r="K1" s="422"/>
    </row>
    <row r="2" spans="1:13" ht="13.2" x14ac:dyDescent="0.25">
      <c r="A2" s="422"/>
      <c r="B2" s="422"/>
      <c r="C2" s="422"/>
      <c r="D2" s="422"/>
      <c r="E2" s="422"/>
      <c r="F2" s="422"/>
      <c r="G2" s="422"/>
      <c r="H2" s="422"/>
      <c r="I2" s="422"/>
      <c r="J2" s="422"/>
      <c r="K2" s="422"/>
    </row>
    <row r="3" spans="1:13" ht="13.2" x14ac:dyDescent="0.25">
      <c r="A3" s="422"/>
      <c r="B3" s="422"/>
      <c r="C3" s="422"/>
      <c r="D3" s="422"/>
      <c r="E3" s="422"/>
      <c r="F3" s="422"/>
      <c r="G3" s="422"/>
      <c r="H3" s="422"/>
      <c r="I3" s="422"/>
      <c r="J3" s="422"/>
      <c r="K3" s="422"/>
    </row>
    <row r="4" spans="1:13" ht="13.2" x14ac:dyDescent="0.25">
      <c r="A4" s="422"/>
      <c r="B4" s="422"/>
      <c r="C4" s="422"/>
      <c r="D4" s="422"/>
      <c r="E4" s="422"/>
      <c r="F4" s="422"/>
      <c r="G4" s="422"/>
      <c r="H4" s="422"/>
      <c r="I4" s="422"/>
      <c r="J4" s="422"/>
      <c r="K4" s="422"/>
    </row>
    <row r="5" spans="1:13" ht="13.2" x14ac:dyDescent="0.25">
      <c r="A5" s="422"/>
      <c r="B5" s="422"/>
      <c r="C5" s="422"/>
      <c r="D5" s="422"/>
      <c r="E5" s="422"/>
      <c r="F5" s="422"/>
      <c r="G5" s="422"/>
      <c r="H5" s="422"/>
      <c r="I5" s="422"/>
      <c r="J5" s="422"/>
      <c r="K5" s="422"/>
    </row>
    <row r="6" spans="1:13" ht="13.2" x14ac:dyDescent="0.25">
      <c r="A6" s="422"/>
      <c r="B6" s="422"/>
      <c r="C6" s="422"/>
      <c r="D6" s="422"/>
      <c r="E6" s="422"/>
      <c r="F6" s="422"/>
      <c r="G6" s="422"/>
      <c r="H6" s="422"/>
      <c r="I6" s="422"/>
      <c r="J6" s="422"/>
      <c r="K6" s="422"/>
    </row>
    <row r="7" spans="1:13" ht="13.2" x14ac:dyDescent="0.25">
      <c r="A7" s="422"/>
      <c r="B7" s="422"/>
      <c r="C7" s="422"/>
      <c r="D7" s="422"/>
      <c r="E7" s="422"/>
      <c r="F7" s="422"/>
      <c r="G7" s="422"/>
      <c r="H7" s="422"/>
      <c r="I7" s="422"/>
      <c r="J7" s="422"/>
      <c r="K7" s="422"/>
    </row>
    <row r="8" spans="1:13" ht="13.2" x14ac:dyDescent="0.25">
      <c r="A8" s="422"/>
      <c r="B8" s="422"/>
      <c r="C8" s="422"/>
      <c r="D8" s="422"/>
      <c r="E8" s="422"/>
      <c r="F8" s="422"/>
      <c r="G8" s="422"/>
      <c r="H8" s="422"/>
      <c r="I8" s="422"/>
      <c r="J8" s="422"/>
      <c r="K8" s="422"/>
    </row>
    <row r="9" spans="1:13" ht="17.399999999999999" x14ac:dyDescent="0.3">
      <c r="A9" s="422"/>
      <c r="B9" s="425"/>
      <c r="C9" s="425"/>
      <c r="D9" s="425"/>
      <c r="E9" s="422"/>
      <c r="F9" s="422"/>
      <c r="G9" s="422"/>
      <c r="H9" s="422"/>
      <c r="I9" s="422"/>
      <c r="J9" s="422"/>
      <c r="K9" s="422"/>
    </row>
    <row r="10" spans="1:13" ht="13.2" x14ac:dyDescent="0.25">
      <c r="A10" s="422"/>
      <c r="B10" s="422"/>
      <c r="C10" s="422"/>
      <c r="D10" s="422"/>
      <c r="E10" s="422"/>
      <c r="F10" s="422"/>
      <c r="G10" s="422"/>
      <c r="H10" s="422"/>
      <c r="I10" s="422"/>
      <c r="J10" s="422"/>
      <c r="K10" s="422"/>
    </row>
    <row r="11" spans="1:13" ht="13.2" x14ac:dyDescent="0.25">
      <c r="A11" s="422"/>
      <c r="B11" s="422"/>
      <c r="C11" s="422"/>
      <c r="D11" s="422"/>
      <c r="E11" s="422"/>
      <c r="F11" s="422"/>
      <c r="G11" s="422"/>
      <c r="H11" s="422"/>
      <c r="I11" s="422"/>
      <c r="J11" s="422"/>
      <c r="K11" s="422"/>
    </row>
    <row r="12" spans="1:13" ht="17.399999999999999" x14ac:dyDescent="0.3">
      <c r="A12" s="422"/>
      <c r="B12" s="422"/>
      <c r="C12" s="422"/>
      <c r="D12" s="422"/>
      <c r="E12" s="422"/>
      <c r="F12" s="461" t="s">
        <v>239</v>
      </c>
      <c r="G12" s="427"/>
      <c r="H12" s="427"/>
      <c r="I12" s="427"/>
      <c r="J12" s="427"/>
      <c r="K12" s="427"/>
      <c r="L12" s="428"/>
      <c r="M12" s="428"/>
    </row>
    <row r="13" spans="1:13" ht="17.399999999999999" x14ac:dyDescent="0.3">
      <c r="A13" s="422"/>
      <c r="B13" s="422"/>
      <c r="C13" s="422"/>
      <c r="D13" s="422"/>
      <c r="E13" s="422"/>
      <c r="F13" s="463" t="s">
        <v>196</v>
      </c>
      <c r="G13" s="464"/>
      <c r="H13" s="464"/>
      <c r="I13" s="464"/>
      <c r="J13" s="464"/>
      <c r="K13" s="429"/>
      <c r="L13" s="430"/>
      <c r="M13" s="430"/>
    </row>
    <row r="14" spans="1:13" ht="17.399999999999999" x14ac:dyDescent="0.3">
      <c r="A14" s="422"/>
      <c r="B14" s="422"/>
      <c r="C14" s="422"/>
      <c r="D14" s="422"/>
      <c r="E14" s="422"/>
      <c r="F14" s="426" t="s">
        <v>197</v>
      </c>
      <c r="G14" s="427"/>
      <c r="H14" s="427"/>
      <c r="I14" s="427"/>
      <c r="J14" s="427"/>
      <c r="K14" s="427"/>
      <c r="L14" s="428"/>
      <c r="M14" s="428"/>
    </row>
    <row r="15" spans="1:13" ht="13.2" x14ac:dyDescent="0.25">
      <c r="A15" s="431"/>
      <c r="B15" s="422"/>
      <c r="C15" s="431"/>
      <c r="D15" s="431"/>
      <c r="E15" s="431"/>
      <c r="F15" s="431"/>
      <c r="G15" s="431"/>
      <c r="H15" s="431"/>
      <c r="I15" s="431"/>
      <c r="J15" s="431"/>
      <c r="K15" s="422"/>
    </row>
    <row r="16" spans="1:13" ht="13.2" x14ac:dyDescent="0.25">
      <c r="A16" s="422"/>
      <c r="B16" s="422"/>
      <c r="C16" s="422"/>
      <c r="D16" s="422"/>
      <c r="E16" s="422"/>
      <c r="F16" s="422"/>
      <c r="G16" s="422"/>
      <c r="H16" s="422"/>
      <c r="I16" s="422"/>
      <c r="J16" s="422"/>
      <c r="K16" s="422"/>
    </row>
    <row r="17" spans="1:11" ht="13.2" x14ac:dyDescent="0.25">
      <c r="A17" s="432"/>
      <c r="B17" s="422"/>
      <c r="C17" s="422"/>
      <c r="D17" s="422"/>
      <c r="E17" s="422"/>
      <c r="F17" s="422"/>
      <c r="G17" s="422"/>
      <c r="H17" s="422"/>
      <c r="I17" s="422"/>
      <c r="J17" s="422"/>
      <c r="K17" s="422"/>
    </row>
    <row r="18" spans="1:11" ht="6" customHeight="1" x14ac:dyDescent="0.25">
      <c r="A18" s="432"/>
      <c r="B18" s="422"/>
      <c r="C18" s="422"/>
      <c r="D18" s="422"/>
      <c r="E18" s="422"/>
      <c r="F18" s="422"/>
      <c r="G18" s="422"/>
      <c r="H18" s="422"/>
      <c r="I18" s="422"/>
      <c r="J18" s="422"/>
      <c r="K18" s="422"/>
    </row>
    <row r="19" spans="1:11" ht="13.2" x14ac:dyDescent="0.25">
      <c r="A19" s="432"/>
      <c r="B19" s="422"/>
      <c r="C19" s="422"/>
      <c r="D19" s="422"/>
      <c r="E19" s="422"/>
      <c r="F19" s="422"/>
      <c r="G19" s="422"/>
      <c r="H19" s="422"/>
      <c r="I19" s="422"/>
      <c r="J19" s="422"/>
      <c r="K19" s="422"/>
    </row>
    <row r="20" spans="1:11" ht="1.5" customHeight="1" x14ac:dyDescent="0.25">
      <c r="A20" s="432"/>
      <c r="B20" s="422"/>
      <c r="C20" s="422"/>
      <c r="D20" s="422"/>
      <c r="E20" s="422"/>
      <c r="F20" s="422"/>
      <c r="G20" s="422"/>
      <c r="H20" s="422"/>
      <c r="I20" s="422"/>
      <c r="J20" s="422"/>
      <c r="K20" s="422"/>
    </row>
    <row r="21" spans="1:11" ht="17.25" customHeight="1" x14ac:dyDescent="0.35">
      <c r="A21" s="432"/>
      <c r="B21" s="422"/>
      <c r="C21" s="422"/>
      <c r="D21" s="422"/>
      <c r="E21" s="422"/>
      <c r="F21" s="433">
        <v>1</v>
      </c>
      <c r="G21" s="434" t="s">
        <v>198</v>
      </c>
      <c r="H21" s="434"/>
      <c r="I21" s="434"/>
      <c r="J21" s="434"/>
      <c r="K21" s="422"/>
    </row>
    <row r="22" spans="1:11" ht="6" customHeight="1" x14ac:dyDescent="0.35">
      <c r="A22" s="432"/>
      <c r="B22" s="422"/>
      <c r="C22" s="422"/>
      <c r="D22" s="422"/>
      <c r="E22" s="422"/>
      <c r="F22" s="433"/>
      <c r="G22" s="434"/>
      <c r="H22" s="434"/>
      <c r="I22" s="434"/>
      <c r="J22" s="434"/>
      <c r="K22" s="422"/>
    </row>
    <row r="23" spans="1:11" ht="34.5" customHeight="1" x14ac:dyDescent="0.25">
      <c r="A23" s="432"/>
      <c r="B23" s="422"/>
      <c r="C23" s="422"/>
      <c r="D23" s="422"/>
      <c r="E23" s="422"/>
      <c r="F23" s="435">
        <v>2</v>
      </c>
      <c r="G23" s="465" t="s">
        <v>230</v>
      </c>
      <c r="H23" s="465"/>
      <c r="I23" s="465"/>
      <c r="J23" s="465"/>
      <c r="K23" s="422"/>
    </row>
    <row r="24" spans="1:11" ht="6.75" customHeight="1" x14ac:dyDescent="0.35">
      <c r="A24" s="432"/>
      <c r="B24" s="422"/>
      <c r="C24" s="422"/>
      <c r="D24" s="422"/>
      <c r="E24" s="422"/>
      <c r="F24" s="433"/>
      <c r="G24" s="434"/>
      <c r="H24" s="434"/>
      <c r="I24" s="434"/>
      <c r="J24" s="434"/>
      <c r="K24" s="422"/>
    </row>
    <row r="25" spans="1:11" ht="18.75" customHeight="1" x14ac:dyDescent="0.25">
      <c r="A25" s="432"/>
      <c r="B25" s="422"/>
      <c r="C25" s="422"/>
      <c r="D25" s="422"/>
      <c r="E25" s="422"/>
      <c r="F25" s="435">
        <v>3</v>
      </c>
      <c r="G25" s="465" t="s">
        <v>231</v>
      </c>
      <c r="H25" s="465"/>
      <c r="I25" s="465"/>
      <c r="J25" s="465"/>
      <c r="K25" s="422"/>
    </row>
    <row r="26" spans="1:11" ht="6.75" customHeight="1" x14ac:dyDescent="0.35">
      <c r="A26" s="432"/>
      <c r="B26" s="422"/>
      <c r="C26" s="422"/>
      <c r="D26" s="422"/>
      <c r="E26" s="422"/>
      <c r="F26" s="433"/>
      <c r="G26" s="434"/>
      <c r="H26" s="434"/>
      <c r="I26" s="434"/>
      <c r="J26" s="434"/>
      <c r="K26" s="422"/>
    </row>
    <row r="27" spans="1:11" ht="15.75" customHeight="1" x14ac:dyDescent="0.35">
      <c r="A27" s="432"/>
      <c r="B27" s="422"/>
      <c r="C27" s="422"/>
      <c r="D27" s="422"/>
      <c r="E27" s="422"/>
      <c r="F27" s="435"/>
      <c r="G27" s="434"/>
      <c r="H27" s="422"/>
      <c r="I27" s="422"/>
      <c r="J27" s="422"/>
      <c r="K27" s="422"/>
    </row>
    <row r="28" spans="1:11" ht="6.75" customHeight="1" x14ac:dyDescent="0.35">
      <c r="A28" s="432"/>
      <c r="B28" s="422"/>
      <c r="C28" s="422"/>
      <c r="D28" s="422"/>
      <c r="E28" s="422"/>
      <c r="F28" s="433"/>
      <c r="G28" s="434"/>
      <c r="H28" s="434"/>
      <c r="I28" s="434"/>
      <c r="J28" s="434"/>
      <c r="K28" s="422"/>
    </row>
    <row r="29" spans="1:11" ht="16.2" x14ac:dyDescent="0.35">
      <c r="A29" s="432"/>
      <c r="B29" s="422"/>
      <c r="C29" s="422"/>
      <c r="D29" s="422"/>
      <c r="E29" s="422"/>
      <c r="F29" s="433"/>
      <c r="G29" s="434"/>
      <c r="H29" s="434"/>
      <c r="I29" s="434"/>
      <c r="J29" s="434"/>
      <c r="K29" s="422"/>
    </row>
    <row r="30" spans="1:11" ht="6" customHeight="1" x14ac:dyDescent="0.25">
      <c r="A30" s="422"/>
      <c r="B30" s="422"/>
      <c r="C30" s="422"/>
      <c r="D30" s="422"/>
      <c r="E30" s="422"/>
      <c r="F30" s="422"/>
      <c r="G30" s="422"/>
      <c r="H30" s="422"/>
      <c r="I30" s="422"/>
      <c r="J30" s="422"/>
      <c r="K30" s="422"/>
    </row>
    <row r="31" spans="1:11" ht="13.2" x14ac:dyDescent="0.25">
      <c r="A31" s="422"/>
      <c r="B31" s="422"/>
      <c r="C31" s="422"/>
      <c r="D31" s="422"/>
      <c r="E31" s="422"/>
      <c r="F31" s="422"/>
      <c r="G31" s="422"/>
      <c r="H31" s="422"/>
      <c r="I31" s="422"/>
      <c r="J31" s="422"/>
      <c r="K31" s="422"/>
    </row>
    <row r="32" spans="1:11" ht="6.75" customHeight="1" x14ac:dyDescent="0.25">
      <c r="A32" s="422"/>
      <c r="B32" s="422"/>
      <c r="C32" s="422"/>
      <c r="D32" s="422"/>
      <c r="E32" s="422"/>
      <c r="F32" s="422"/>
      <c r="G32" s="422"/>
      <c r="H32" s="422"/>
      <c r="I32" s="422"/>
      <c r="J32" s="422"/>
      <c r="K32" s="422"/>
    </row>
    <row r="33" spans="1:11" ht="13.2" x14ac:dyDescent="0.25">
      <c r="A33" s="422"/>
      <c r="B33" s="422"/>
      <c r="C33" s="422"/>
      <c r="D33" s="422"/>
      <c r="E33" s="422"/>
      <c r="F33" s="422"/>
      <c r="G33" s="422"/>
      <c r="H33" s="422"/>
      <c r="I33" s="422"/>
      <c r="J33" s="422"/>
      <c r="K33" s="422"/>
    </row>
    <row r="34" spans="1:11" ht="6.75" customHeight="1" x14ac:dyDescent="0.25">
      <c r="A34" s="422"/>
      <c r="B34" s="422"/>
      <c r="C34" s="422"/>
      <c r="D34" s="422"/>
      <c r="E34" s="422"/>
      <c r="F34" s="422"/>
      <c r="G34" s="422"/>
      <c r="H34" s="422"/>
      <c r="I34" s="422"/>
      <c r="J34" s="422"/>
      <c r="K34" s="422"/>
    </row>
    <row r="35" spans="1:11" ht="13.2" x14ac:dyDescent="0.25">
      <c r="A35" s="422"/>
      <c r="B35" s="422"/>
      <c r="C35" s="422"/>
      <c r="D35" s="422"/>
      <c r="E35" s="422"/>
      <c r="F35" s="422"/>
      <c r="G35" s="422"/>
      <c r="H35" s="422"/>
      <c r="I35" s="422"/>
      <c r="J35" s="422"/>
      <c r="K35" s="422"/>
    </row>
    <row r="36" spans="1:11" ht="13.2" hidden="1" x14ac:dyDescent="0.25">
      <c r="A36" s="422"/>
      <c r="B36" s="422"/>
      <c r="C36" s="422"/>
      <c r="D36" s="422"/>
      <c r="E36" s="422"/>
      <c r="F36" s="422"/>
      <c r="G36" s="422"/>
      <c r="H36" s="422"/>
      <c r="I36" s="422"/>
      <c r="J36" s="422"/>
      <c r="K36" s="422"/>
    </row>
    <row r="37" spans="1:11" ht="13.2" hidden="1" x14ac:dyDescent="0.25">
      <c r="A37" s="422"/>
      <c r="B37" s="422"/>
      <c r="C37" s="422"/>
      <c r="D37" s="422"/>
      <c r="E37" s="422"/>
      <c r="F37" s="422"/>
      <c r="G37" s="422"/>
      <c r="H37" s="422"/>
      <c r="I37" s="422"/>
      <c r="J37" s="422"/>
      <c r="K37" s="422"/>
    </row>
    <row r="38" spans="1:11" ht="13.2" hidden="1" x14ac:dyDescent="0.25">
      <c r="A38" s="422"/>
      <c r="B38" s="422"/>
      <c r="C38" s="422"/>
      <c r="D38" s="422"/>
      <c r="E38" s="422"/>
      <c r="F38" s="422"/>
      <c r="G38" s="422"/>
      <c r="H38" s="422"/>
      <c r="I38" s="422"/>
      <c r="J38" s="422"/>
      <c r="K38" s="422"/>
    </row>
    <row r="39" spans="1:11" ht="13.2" hidden="1" x14ac:dyDescent="0.25">
      <c r="A39" s="422"/>
      <c r="B39" s="422"/>
      <c r="C39" s="422"/>
      <c r="D39" s="422"/>
      <c r="E39" s="422"/>
      <c r="F39" s="422"/>
      <c r="G39" s="422"/>
      <c r="H39" s="422"/>
      <c r="I39" s="422"/>
      <c r="J39" s="422"/>
      <c r="K39" s="422"/>
    </row>
    <row r="40" spans="1:11" ht="13.2" hidden="1" x14ac:dyDescent="0.25">
      <c r="A40" s="422"/>
      <c r="B40" s="422"/>
      <c r="C40" s="422"/>
      <c r="D40" s="422"/>
      <c r="E40" s="422"/>
      <c r="F40" s="422"/>
      <c r="G40" s="422"/>
      <c r="H40" s="422"/>
      <c r="I40" s="422"/>
      <c r="J40" s="422"/>
      <c r="K40" s="422"/>
    </row>
    <row r="41" spans="1:11" ht="13.2" hidden="1" x14ac:dyDescent="0.25">
      <c r="A41" s="422"/>
      <c r="B41" s="422"/>
      <c r="C41" s="422"/>
      <c r="D41" s="422"/>
      <c r="E41" s="422"/>
      <c r="F41" s="422"/>
      <c r="G41" s="422"/>
      <c r="H41" s="422"/>
      <c r="I41" s="422"/>
      <c r="J41" s="422"/>
      <c r="K41" s="422"/>
    </row>
    <row r="42" spans="1:11" ht="13.2" x14ac:dyDescent="0.25">
      <c r="A42" s="422"/>
      <c r="B42" s="422"/>
      <c r="C42" s="422"/>
      <c r="D42" s="422"/>
      <c r="E42" s="422"/>
      <c r="F42" s="422"/>
      <c r="G42" s="422"/>
      <c r="H42" s="422"/>
      <c r="I42" s="422"/>
      <c r="J42" s="422"/>
      <c r="K42" s="422"/>
    </row>
    <row r="43" spans="1:11" ht="13.2" hidden="1" x14ac:dyDescent="0.25">
      <c r="A43" s="422"/>
      <c r="B43" s="422"/>
      <c r="C43" s="422"/>
      <c r="D43" s="422"/>
      <c r="E43" s="422"/>
      <c r="F43" s="422"/>
      <c r="G43" s="422"/>
      <c r="H43" s="422"/>
      <c r="I43" s="422"/>
      <c r="J43" s="422"/>
      <c r="K43" s="422"/>
    </row>
    <row r="44" spans="1:11" ht="13.2" hidden="1" x14ac:dyDescent="0.25">
      <c r="A44" s="422"/>
      <c r="B44" s="422"/>
      <c r="C44" s="422"/>
      <c r="D44" s="422"/>
      <c r="E44" s="422"/>
      <c r="F44" s="422"/>
      <c r="G44" s="422"/>
      <c r="H44" s="422"/>
      <c r="I44" s="422"/>
      <c r="J44" s="422"/>
      <c r="K44" s="422"/>
    </row>
    <row r="45" spans="1:11" ht="13.2" hidden="1" x14ac:dyDescent="0.25">
      <c r="A45" s="422"/>
      <c r="B45" s="422"/>
      <c r="C45" s="422"/>
      <c r="D45" s="422"/>
      <c r="E45" s="422"/>
      <c r="F45" s="422"/>
      <c r="G45" s="422"/>
      <c r="H45" s="422"/>
      <c r="I45" s="422"/>
      <c r="J45" s="422"/>
      <c r="K45" s="422"/>
    </row>
    <row r="46" spans="1:11" ht="13.2" x14ac:dyDescent="0.25">
      <c r="A46" s="422"/>
      <c r="B46" s="422"/>
      <c r="C46" s="422"/>
      <c r="D46" s="422"/>
      <c r="E46" s="422"/>
      <c r="F46" s="422"/>
      <c r="G46" s="422"/>
      <c r="H46" s="422"/>
      <c r="I46" s="422"/>
      <c r="J46" s="422"/>
      <c r="K46" s="422"/>
    </row>
    <row r="47" spans="1:11" ht="13.2" x14ac:dyDescent="0.25">
      <c r="A47" s="422"/>
      <c r="B47" s="422"/>
      <c r="C47" s="422"/>
      <c r="D47" s="422"/>
      <c r="E47" s="422"/>
      <c r="F47" s="422"/>
      <c r="G47" s="422"/>
      <c r="H47" s="422"/>
      <c r="I47" s="422"/>
      <c r="J47" s="422"/>
      <c r="K47" s="422"/>
    </row>
    <row r="48" spans="1:11" ht="13.2" x14ac:dyDescent="0.25">
      <c r="A48" s="422"/>
      <c r="B48" s="422"/>
      <c r="C48" s="422"/>
      <c r="D48" s="422"/>
      <c r="E48" s="422"/>
      <c r="F48" s="422"/>
      <c r="G48" s="422"/>
      <c r="H48" s="422"/>
      <c r="I48" s="422"/>
      <c r="J48" s="422"/>
      <c r="K48" s="422"/>
    </row>
    <row r="49" spans="1:11" ht="13.2" x14ac:dyDescent="0.25">
      <c r="A49" s="422"/>
      <c r="B49" s="422"/>
      <c r="C49" s="422"/>
      <c r="D49" s="422"/>
      <c r="E49" s="422"/>
      <c r="F49" s="422"/>
      <c r="G49" s="422"/>
      <c r="H49" s="422"/>
      <c r="I49" s="422"/>
      <c r="J49" s="422"/>
      <c r="K49" s="422"/>
    </row>
    <row r="50" spans="1:11" ht="13.2" x14ac:dyDescent="0.25">
      <c r="A50" s="422"/>
      <c r="B50" s="422"/>
      <c r="C50" s="422"/>
      <c r="D50" s="422"/>
      <c r="E50" s="422"/>
      <c r="F50" s="422"/>
      <c r="G50" s="422"/>
      <c r="H50" s="422"/>
      <c r="I50" s="422"/>
      <c r="J50" s="422"/>
      <c r="K50" s="422"/>
    </row>
    <row r="51" spans="1:11" ht="13.2" x14ac:dyDescent="0.25">
      <c r="A51" s="422"/>
      <c r="B51" s="422"/>
      <c r="C51" s="422"/>
      <c r="D51" s="422"/>
      <c r="E51" s="422"/>
      <c r="F51" s="422"/>
      <c r="G51" s="422"/>
      <c r="H51" s="422"/>
      <c r="I51" s="422"/>
      <c r="J51" s="422"/>
      <c r="K51" s="422"/>
    </row>
    <row r="52" spans="1:11" ht="13.2" x14ac:dyDescent="0.25">
      <c r="A52" s="422"/>
      <c r="B52" s="422"/>
      <c r="C52" s="422"/>
      <c r="D52" s="422"/>
      <c r="E52" s="422"/>
      <c r="F52" s="422"/>
      <c r="G52" s="422"/>
      <c r="H52" s="422"/>
      <c r="I52" s="422"/>
      <c r="J52" s="422"/>
      <c r="K52" s="422"/>
    </row>
    <row r="53" spans="1:11" ht="13.2" x14ac:dyDescent="0.25">
      <c r="A53" s="422"/>
      <c r="B53" s="422"/>
      <c r="C53" s="422"/>
      <c r="D53" s="422"/>
      <c r="E53" s="422"/>
      <c r="F53" s="422"/>
      <c r="G53" s="422"/>
      <c r="H53" s="422"/>
      <c r="I53" s="422"/>
      <c r="J53" s="422"/>
      <c r="K53" s="422"/>
    </row>
    <row r="54" spans="1:11" ht="13.2" x14ac:dyDescent="0.25">
      <c r="A54" s="422"/>
      <c r="B54" s="422"/>
      <c r="C54" s="422"/>
      <c r="D54" s="422"/>
      <c r="E54" s="422"/>
      <c r="F54" s="422"/>
      <c r="G54" s="422"/>
      <c r="H54" s="422"/>
      <c r="I54" s="422"/>
      <c r="J54" s="422"/>
      <c r="K54" s="422"/>
    </row>
    <row r="55" spans="1:11" ht="13.2" x14ac:dyDescent="0.25">
      <c r="A55" s="422"/>
      <c r="B55" s="422"/>
      <c r="C55" s="422"/>
      <c r="D55" s="422"/>
      <c r="E55" s="422"/>
      <c r="F55" s="422"/>
      <c r="G55" s="422"/>
      <c r="H55" s="422"/>
      <c r="I55" s="422"/>
      <c r="J55" s="422"/>
      <c r="K55" s="422"/>
    </row>
    <row r="56" spans="1:11" ht="13.2" x14ac:dyDescent="0.25">
      <c r="A56" s="422"/>
      <c r="B56" s="422"/>
      <c r="C56" s="422"/>
      <c r="D56" s="422"/>
      <c r="E56" s="422"/>
      <c r="F56" s="422"/>
      <c r="G56" s="422"/>
      <c r="H56" s="422"/>
      <c r="I56" s="422"/>
      <c r="J56" s="422"/>
      <c r="K56" s="422"/>
    </row>
    <row r="57" spans="1:11" ht="30.75" customHeight="1" x14ac:dyDescent="0.25">
      <c r="A57" s="422"/>
      <c r="B57" s="422"/>
      <c r="C57" s="422"/>
      <c r="D57" s="422"/>
      <c r="E57" s="422"/>
      <c r="F57" s="422"/>
      <c r="G57" s="422"/>
      <c r="H57" s="422"/>
      <c r="I57" s="422"/>
      <c r="J57" s="422"/>
      <c r="K57" s="422"/>
    </row>
    <row r="58" spans="1:11" ht="13.2" x14ac:dyDescent="0.25">
      <c r="A58" s="422"/>
      <c r="B58" s="422"/>
      <c r="C58" s="422"/>
      <c r="D58" s="422"/>
      <c r="E58" s="422"/>
      <c r="F58" s="422"/>
      <c r="G58" s="422"/>
      <c r="H58" s="422"/>
      <c r="I58" s="422"/>
      <c r="J58" s="422"/>
      <c r="K58" s="422"/>
    </row>
    <row r="59" spans="1:11" ht="13.2" hidden="1" x14ac:dyDescent="0.25">
      <c r="A59" s="422"/>
      <c r="B59" s="422"/>
      <c r="C59" s="422"/>
      <c r="D59" s="422"/>
      <c r="E59" s="422"/>
      <c r="F59" s="422"/>
      <c r="G59" s="422"/>
      <c r="H59" s="422"/>
      <c r="I59" s="422"/>
      <c r="J59" s="422"/>
      <c r="K59" s="422"/>
    </row>
    <row r="60" spans="1:11" ht="13.2" hidden="1" x14ac:dyDescent="0.25">
      <c r="A60" s="422"/>
      <c r="B60" s="422"/>
      <c r="C60" s="422"/>
      <c r="D60" s="422"/>
      <c r="E60" s="422"/>
      <c r="F60" s="422"/>
      <c r="G60" s="422"/>
      <c r="H60" s="422"/>
      <c r="I60" s="422"/>
      <c r="J60" s="422"/>
      <c r="K60" s="422"/>
    </row>
    <row r="61" spans="1:11" ht="13.2" x14ac:dyDescent="0.25">
      <c r="A61" s="422"/>
      <c r="B61" s="422"/>
      <c r="C61" s="422"/>
      <c r="D61" s="422"/>
      <c r="E61" s="422"/>
      <c r="F61" s="422"/>
      <c r="G61" s="422"/>
      <c r="H61" s="422"/>
      <c r="I61" s="422"/>
      <c r="J61" s="422"/>
      <c r="K61" s="422"/>
    </row>
    <row r="62" spans="1:11" ht="13.2" x14ac:dyDescent="0.25">
      <c r="A62" s="422"/>
      <c r="B62" s="422"/>
      <c r="C62" s="422"/>
      <c r="D62" s="422"/>
      <c r="E62" s="422"/>
      <c r="F62" s="422"/>
      <c r="G62" s="422"/>
      <c r="H62" s="422"/>
      <c r="I62" s="422"/>
      <c r="J62" s="422"/>
      <c r="K62" s="422"/>
    </row>
    <row r="63" spans="1:11" ht="13.2" x14ac:dyDescent="0.25">
      <c r="A63" s="422"/>
      <c r="B63" s="422"/>
      <c r="C63" s="422"/>
      <c r="D63" s="422"/>
      <c r="E63" s="422"/>
      <c r="F63" s="422"/>
      <c r="G63" s="422"/>
      <c r="H63" s="422"/>
      <c r="I63" s="422"/>
      <c r="J63" s="422"/>
      <c r="K63" s="422"/>
    </row>
    <row r="64" spans="1:11" ht="13.2" x14ac:dyDescent="0.25">
      <c r="A64" s="422"/>
      <c r="B64" s="422"/>
      <c r="C64" s="422"/>
      <c r="D64" s="422"/>
      <c r="E64" s="422"/>
      <c r="F64" s="422"/>
      <c r="G64" s="422"/>
      <c r="H64" s="422"/>
      <c r="I64" s="422"/>
      <c r="J64" s="422"/>
      <c r="K64" s="422"/>
    </row>
    <row r="65" spans="1:11" ht="13.2" x14ac:dyDescent="0.25">
      <c r="A65" s="422"/>
      <c r="B65" s="422"/>
      <c r="C65" s="422"/>
      <c r="D65" s="422"/>
      <c r="E65" s="422"/>
      <c r="F65" s="422"/>
      <c r="G65" s="422"/>
      <c r="H65" s="422"/>
      <c r="I65" s="422"/>
      <c r="J65" s="422"/>
      <c r="K65" s="422"/>
    </row>
    <row r="66" spans="1:11" ht="13.8" x14ac:dyDescent="0.3">
      <c r="A66" s="422"/>
      <c r="B66" s="422"/>
      <c r="C66" s="422"/>
      <c r="D66" s="422"/>
      <c r="E66" s="422"/>
      <c r="F66" s="436" t="s">
        <v>242</v>
      </c>
      <c r="G66" s="422"/>
      <c r="H66" s="422"/>
      <c r="I66" s="422"/>
      <c r="J66" s="422"/>
      <c r="K66" s="422"/>
    </row>
    <row r="67" spans="1:11" ht="13.8" x14ac:dyDescent="0.3">
      <c r="A67" s="422"/>
      <c r="B67" s="422"/>
      <c r="C67" s="422"/>
      <c r="D67" s="422"/>
      <c r="E67" s="422"/>
      <c r="F67" s="436" t="s">
        <v>243</v>
      </c>
      <c r="G67" s="422"/>
      <c r="H67" s="422"/>
      <c r="I67" s="422"/>
      <c r="J67" s="422"/>
      <c r="K67" s="422"/>
    </row>
    <row r="68" spans="1:11" ht="13.8" x14ac:dyDescent="0.3">
      <c r="A68" s="422"/>
      <c r="B68" s="422"/>
      <c r="C68" s="422"/>
      <c r="D68" s="422"/>
      <c r="E68" s="422"/>
      <c r="F68" s="436"/>
      <c r="G68" s="422"/>
      <c r="H68" s="422"/>
      <c r="I68" s="422"/>
      <c r="J68" s="422"/>
      <c r="K68" s="422"/>
    </row>
    <row r="69" spans="1:11" ht="13.8" x14ac:dyDescent="0.3">
      <c r="A69" s="422"/>
      <c r="B69" s="422"/>
      <c r="C69" s="422"/>
      <c r="D69" s="422"/>
      <c r="E69" s="422"/>
      <c r="F69" s="437"/>
      <c r="G69" s="422"/>
      <c r="H69" s="422"/>
      <c r="I69" s="422"/>
      <c r="J69" s="422"/>
      <c r="K69" s="422"/>
    </row>
    <row r="70" spans="1:11" ht="13.8" x14ac:dyDescent="0.3">
      <c r="A70" s="438"/>
      <c r="B70" s="438"/>
      <c r="C70" s="439"/>
      <c r="D70" s="439"/>
      <c r="E70" s="439"/>
      <c r="F70" s="440"/>
      <c r="G70" s="439"/>
      <c r="H70" s="439"/>
      <c r="I70" s="439"/>
      <c r="J70" s="438"/>
      <c r="K70" s="438"/>
    </row>
    <row r="71" spans="1:11" ht="13.2" x14ac:dyDescent="0.25">
      <c r="A71" s="422"/>
      <c r="B71" s="422"/>
      <c r="C71" s="422"/>
      <c r="D71" s="422"/>
      <c r="E71" s="422"/>
      <c r="F71" s="441"/>
      <c r="G71" s="422"/>
      <c r="H71" s="422"/>
      <c r="I71" s="422"/>
      <c r="J71" s="422"/>
      <c r="K71" s="422"/>
    </row>
    <row r="72" spans="1:11" ht="13.2" x14ac:dyDescent="0.25">
      <c r="A72" s="422"/>
      <c r="B72" s="422"/>
      <c r="C72" s="422"/>
      <c r="D72" s="422"/>
      <c r="E72" s="422"/>
      <c r="F72" s="422"/>
      <c r="G72" s="422"/>
      <c r="H72" s="422"/>
      <c r="I72" s="422"/>
      <c r="J72" s="422"/>
      <c r="K72" s="422"/>
    </row>
    <row r="73" spans="1:11" ht="10.5" customHeight="1" x14ac:dyDescent="0.25">
      <c r="A73" s="442"/>
      <c r="B73" s="442"/>
      <c r="C73" s="442"/>
      <c r="D73" s="442"/>
      <c r="E73" s="442"/>
      <c r="F73" s="442"/>
      <c r="G73" s="442"/>
      <c r="H73" s="442"/>
      <c r="I73" s="442"/>
      <c r="J73" s="442"/>
      <c r="K73" s="442"/>
    </row>
    <row r="74" spans="1:11" s="446" customFormat="1" ht="15.6" x14ac:dyDescent="0.3">
      <c r="A74" s="443">
        <v>1</v>
      </c>
      <c r="B74" s="444" t="s">
        <v>198</v>
      </c>
      <c r="C74" s="445"/>
      <c r="D74" s="445"/>
      <c r="E74" s="445"/>
      <c r="F74" s="445"/>
      <c r="G74" s="445"/>
      <c r="H74" s="445"/>
      <c r="I74" s="445"/>
      <c r="J74" s="445"/>
      <c r="K74" s="445"/>
    </row>
    <row r="75" spans="1:11" s="448" customFormat="1" ht="7.5" customHeight="1" x14ac:dyDescent="0.25">
      <c r="A75" s="447"/>
      <c r="B75" s="447"/>
      <c r="C75" s="447"/>
      <c r="D75" s="447"/>
      <c r="E75" s="447"/>
      <c r="F75" s="447"/>
      <c r="G75" s="447"/>
      <c r="H75" s="447"/>
      <c r="I75" s="447"/>
      <c r="J75" s="447"/>
      <c r="K75" s="447"/>
    </row>
    <row r="76" spans="1:11" s="448" customFormat="1" ht="33.75" customHeight="1" x14ac:dyDescent="0.25">
      <c r="A76" s="466" t="s">
        <v>236</v>
      </c>
      <c r="B76" s="466"/>
      <c r="C76" s="466"/>
      <c r="D76" s="466"/>
      <c r="E76" s="466"/>
      <c r="F76" s="466"/>
      <c r="G76" s="466"/>
      <c r="H76" s="466"/>
      <c r="I76" s="466"/>
      <c r="J76" s="466"/>
      <c r="K76" s="447"/>
    </row>
    <row r="77" spans="1:11" s="448" customFormat="1" ht="6.75" hidden="1" customHeight="1" x14ac:dyDescent="0.25">
      <c r="A77" s="449"/>
      <c r="B77" s="449"/>
      <c r="C77" s="449"/>
      <c r="D77" s="449"/>
      <c r="E77" s="449"/>
      <c r="F77" s="449"/>
      <c r="G77" s="449"/>
      <c r="H77" s="449"/>
      <c r="I77" s="449"/>
      <c r="J77" s="449"/>
      <c r="K77" s="447"/>
    </row>
    <row r="78" spans="1:11" s="448" customFormat="1" ht="41.25" hidden="1" customHeight="1" x14ac:dyDescent="0.25">
      <c r="A78" s="447"/>
      <c r="B78" s="447"/>
      <c r="C78" s="447"/>
      <c r="D78" s="447"/>
      <c r="E78" s="447"/>
      <c r="F78" s="447"/>
      <c r="G78" s="447"/>
      <c r="H78" s="447"/>
      <c r="I78" s="447"/>
      <c r="J78" s="447"/>
      <c r="K78" s="447"/>
    </row>
    <row r="79" spans="1:11" s="448" customFormat="1" ht="33.75" customHeight="1" x14ac:dyDescent="0.25">
      <c r="A79" s="462" t="s">
        <v>237</v>
      </c>
      <c r="B79" s="462"/>
      <c r="C79" s="462"/>
      <c r="D79" s="462"/>
      <c r="E79" s="462"/>
      <c r="F79" s="462"/>
      <c r="G79" s="462"/>
      <c r="H79" s="462"/>
      <c r="I79" s="462"/>
      <c r="J79" s="462"/>
      <c r="K79" s="447"/>
    </row>
    <row r="80" spans="1:11" s="448" customFormat="1" ht="18" customHeight="1" x14ac:dyDescent="0.25">
      <c r="A80" s="462" t="s">
        <v>199</v>
      </c>
      <c r="B80" s="462"/>
      <c r="C80" s="462"/>
      <c r="D80" s="462"/>
      <c r="E80" s="462"/>
      <c r="F80" s="462"/>
      <c r="G80" s="462"/>
      <c r="H80" s="462"/>
      <c r="I80" s="462"/>
      <c r="J80" s="462"/>
      <c r="K80" s="447"/>
    </row>
    <row r="81" spans="1:11" s="448" customFormat="1" ht="6" customHeight="1" x14ac:dyDescent="0.25">
      <c r="A81" s="450"/>
      <c r="B81" s="450"/>
      <c r="C81" s="450"/>
      <c r="D81" s="450"/>
      <c r="E81" s="450"/>
      <c r="F81" s="450"/>
      <c r="G81" s="450"/>
      <c r="H81" s="450"/>
      <c r="I81" s="450"/>
      <c r="J81" s="450"/>
      <c r="K81" s="447"/>
    </row>
    <row r="82" spans="1:11" s="448" customFormat="1" ht="14.25" customHeight="1" x14ac:dyDescent="0.35">
      <c r="A82" s="450"/>
      <c r="B82" s="451" t="s">
        <v>200</v>
      </c>
      <c r="C82" s="452" t="s">
        <v>201</v>
      </c>
      <c r="D82" s="452"/>
      <c r="E82" s="450"/>
      <c r="F82" s="450"/>
      <c r="G82" s="450"/>
      <c r="H82" s="450"/>
      <c r="I82" s="453"/>
      <c r="J82" s="450"/>
      <c r="K82" s="447"/>
    </row>
    <row r="83" spans="1:11" s="448" customFormat="1" ht="14.25" customHeight="1" x14ac:dyDescent="0.35">
      <c r="A83" s="450"/>
      <c r="B83" s="454" t="s">
        <v>202</v>
      </c>
      <c r="C83" s="452" t="s">
        <v>203</v>
      </c>
      <c r="D83" s="452"/>
      <c r="E83" s="450"/>
      <c r="F83" s="450"/>
      <c r="G83" s="450"/>
      <c r="H83" s="450"/>
      <c r="I83" s="450"/>
      <c r="J83" s="450"/>
      <c r="K83" s="447"/>
    </row>
    <row r="84" spans="1:11" s="448" customFormat="1" ht="14.25" customHeight="1" x14ac:dyDescent="0.35">
      <c r="A84" s="450"/>
      <c r="B84" s="455" t="s">
        <v>204</v>
      </c>
      <c r="C84" s="452" t="s">
        <v>205</v>
      </c>
      <c r="D84" s="452"/>
      <c r="E84" s="450"/>
      <c r="F84" s="450"/>
      <c r="G84" s="450"/>
      <c r="H84" s="450"/>
      <c r="I84" s="450"/>
      <c r="J84" s="450"/>
      <c r="K84" s="447"/>
    </row>
    <row r="85" spans="1:11" s="448" customFormat="1" ht="6.75" customHeight="1" x14ac:dyDescent="0.25">
      <c r="A85" s="450"/>
      <c r="B85" s="450"/>
      <c r="C85" s="450"/>
      <c r="D85" s="450"/>
      <c r="E85" s="450"/>
      <c r="F85" s="450"/>
      <c r="G85" s="450"/>
      <c r="H85" s="450"/>
      <c r="I85" s="450"/>
      <c r="J85" s="450"/>
      <c r="K85" s="447"/>
    </row>
    <row r="86" spans="1:11" s="448" customFormat="1" ht="15" x14ac:dyDescent="0.25">
      <c r="A86" s="447"/>
      <c r="B86" s="447"/>
      <c r="C86" s="447"/>
      <c r="D86" s="447"/>
      <c r="E86" s="447"/>
      <c r="F86" s="447"/>
      <c r="G86" s="447"/>
      <c r="H86" s="447"/>
      <c r="I86" s="447"/>
      <c r="J86" s="447"/>
      <c r="K86" s="447"/>
    </row>
    <row r="87" spans="1:11" s="456" customFormat="1" ht="15.6" x14ac:dyDescent="0.3">
      <c r="A87" s="443">
        <v>2</v>
      </c>
      <c r="B87" s="444" t="s">
        <v>230</v>
      </c>
      <c r="C87" s="444"/>
      <c r="D87" s="444"/>
      <c r="E87" s="444"/>
      <c r="F87" s="444"/>
      <c r="G87" s="444"/>
      <c r="H87" s="444"/>
      <c r="I87" s="444"/>
      <c r="J87" s="444"/>
      <c r="K87" s="444"/>
    </row>
    <row r="88" spans="1:11" s="448" customFormat="1" ht="10.5" customHeight="1" x14ac:dyDescent="0.25">
      <c r="A88" s="447"/>
      <c r="B88" s="447"/>
      <c r="C88" s="447"/>
      <c r="D88" s="447"/>
      <c r="E88" s="447"/>
      <c r="F88" s="447"/>
      <c r="G88" s="447"/>
      <c r="H88" s="447"/>
      <c r="I88" s="447"/>
      <c r="J88" s="447"/>
      <c r="K88" s="447"/>
    </row>
    <row r="89" spans="1:11" s="448" customFormat="1" ht="50.25" customHeight="1" x14ac:dyDescent="0.25">
      <c r="A89" s="462" t="s">
        <v>238</v>
      </c>
      <c r="B89" s="462"/>
      <c r="C89" s="462"/>
      <c r="D89" s="462"/>
      <c r="E89" s="462"/>
      <c r="F89" s="462"/>
      <c r="G89" s="462"/>
      <c r="H89" s="462"/>
      <c r="I89" s="462"/>
      <c r="J89" s="462"/>
      <c r="K89" s="447"/>
    </row>
    <row r="90" spans="1:11" s="448" customFormat="1" ht="35.25" customHeight="1" x14ac:dyDescent="0.25">
      <c r="A90" s="462" t="s">
        <v>232</v>
      </c>
      <c r="B90" s="462"/>
      <c r="C90" s="462"/>
      <c r="D90" s="462"/>
      <c r="E90" s="462"/>
      <c r="F90" s="462"/>
      <c r="G90" s="462"/>
      <c r="H90" s="462"/>
      <c r="I90" s="462"/>
      <c r="J90" s="462"/>
      <c r="K90" s="447"/>
    </row>
    <row r="91" spans="1:11" s="448" customFormat="1" ht="63.75" customHeight="1" x14ac:dyDescent="0.25">
      <c r="A91" s="462" t="s">
        <v>233</v>
      </c>
      <c r="B91" s="462"/>
      <c r="C91" s="462"/>
      <c r="D91" s="462"/>
      <c r="E91" s="462"/>
      <c r="F91" s="462"/>
      <c r="G91" s="462"/>
      <c r="H91" s="462"/>
      <c r="I91" s="462"/>
      <c r="J91" s="462"/>
      <c r="K91" s="447"/>
    </row>
    <row r="92" spans="1:11" s="448" customFormat="1" ht="48" customHeight="1" x14ac:dyDescent="0.25">
      <c r="A92" s="462" t="s">
        <v>206</v>
      </c>
      <c r="B92" s="462"/>
      <c r="C92" s="462"/>
      <c r="D92" s="462"/>
      <c r="E92" s="462"/>
      <c r="F92" s="462"/>
      <c r="G92" s="462"/>
      <c r="H92" s="462"/>
      <c r="I92" s="462"/>
      <c r="J92" s="462"/>
      <c r="K92" s="447"/>
    </row>
    <row r="93" spans="1:11" s="448" customFormat="1" ht="62.25" customHeight="1" x14ac:dyDescent="0.25">
      <c r="A93" s="462" t="s">
        <v>241</v>
      </c>
      <c r="B93" s="462"/>
      <c r="C93" s="462"/>
      <c r="D93" s="462"/>
      <c r="E93" s="462"/>
      <c r="F93" s="462"/>
      <c r="G93" s="462"/>
      <c r="H93" s="462"/>
      <c r="I93" s="462"/>
      <c r="J93" s="462"/>
      <c r="K93" s="447"/>
    </row>
    <row r="94" spans="1:11" s="448" customFormat="1" ht="19.5" customHeight="1" x14ac:dyDescent="0.25">
      <c r="A94" s="450"/>
      <c r="B94" s="450"/>
      <c r="C94" s="450"/>
      <c r="D94" s="450"/>
      <c r="E94" s="450"/>
      <c r="F94" s="450"/>
      <c r="G94" s="450"/>
      <c r="H94" s="450"/>
      <c r="I94" s="450"/>
      <c r="J94" s="450"/>
      <c r="K94" s="447"/>
    </row>
    <row r="95" spans="1:11" s="448" customFormat="1" ht="15.75" hidden="1" customHeight="1" x14ac:dyDescent="0.25">
      <c r="A95" s="450"/>
      <c r="B95" s="450"/>
      <c r="C95" s="450"/>
      <c r="D95" s="450"/>
      <c r="E95" s="450"/>
      <c r="F95" s="450"/>
      <c r="G95" s="450"/>
      <c r="H95" s="450"/>
      <c r="I95" s="450"/>
      <c r="J95" s="450"/>
      <c r="K95" s="447"/>
    </row>
    <row r="96" spans="1:11" s="448" customFormat="1" ht="15.75" hidden="1" customHeight="1" x14ac:dyDescent="0.25">
      <c r="A96" s="450"/>
      <c r="B96" s="450"/>
      <c r="C96" s="450"/>
      <c r="D96" s="450"/>
      <c r="E96" s="450"/>
      <c r="F96" s="450"/>
      <c r="G96" s="450"/>
      <c r="H96" s="450"/>
      <c r="I96" s="450"/>
      <c r="J96" s="450"/>
      <c r="K96" s="447"/>
    </row>
    <row r="97" spans="1:11" s="448" customFormat="1" ht="15" hidden="1" x14ac:dyDescent="0.25">
      <c r="A97" s="447"/>
      <c r="B97" s="447"/>
      <c r="C97" s="447"/>
      <c r="D97" s="447"/>
      <c r="E97" s="447"/>
      <c r="F97" s="447"/>
      <c r="G97" s="447"/>
      <c r="H97" s="447"/>
      <c r="I97" s="447"/>
      <c r="J97" s="447"/>
      <c r="K97" s="447"/>
    </row>
    <row r="98" spans="1:11" s="456" customFormat="1" ht="15.6" x14ac:dyDescent="0.3">
      <c r="A98" s="443">
        <v>3</v>
      </c>
      <c r="B98" s="444" t="s">
        <v>231</v>
      </c>
      <c r="C98" s="444"/>
      <c r="D98" s="444"/>
      <c r="E98" s="444"/>
      <c r="F98" s="444"/>
      <c r="G98" s="444"/>
      <c r="H98" s="444"/>
      <c r="I98" s="444"/>
      <c r="J98" s="444"/>
      <c r="K98" s="444"/>
    </row>
    <row r="99" spans="1:11" s="448" customFormat="1" ht="9.75" customHeight="1" x14ac:dyDescent="0.25">
      <c r="A99" s="447"/>
      <c r="B99" s="447"/>
      <c r="C99" s="447"/>
      <c r="D99" s="447"/>
      <c r="E99" s="447"/>
      <c r="F99" s="447"/>
      <c r="G99" s="447"/>
      <c r="H99" s="447"/>
      <c r="I99" s="447"/>
      <c r="J99" s="447"/>
      <c r="K99" s="447"/>
    </row>
    <row r="100" spans="1:11" s="448" customFormat="1" ht="63" customHeight="1" x14ac:dyDescent="0.25">
      <c r="A100" s="462" t="s">
        <v>234</v>
      </c>
      <c r="B100" s="462"/>
      <c r="C100" s="462"/>
      <c r="D100" s="462"/>
      <c r="E100" s="462"/>
      <c r="F100" s="462"/>
      <c r="G100" s="462"/>
      <c r="H100" s="462"/>
      <c r="I100" s="462"/>
      <c r="J100" s="462"/>
      <c r="K100" s="447"/>
    </row>
    <row r="101" spans="1:11" s="448" customFormat="1" ht="15" x14ac:dyDescent="0.25">
      <c r="A101" s="447"/>
      <c r="B101" s="447"/>
      <c r="C101" s="447"/>
      <c r="D101" s="447"/>
      <c r="E101" s="447"/>
      <c r="F101" s="447"/>
      <c r="G101" s="447"/>
      <c r="H101" s="447"/>
      <c r="I101" s="447"/>
      <c r="J101" s="447"/>
      <c r="K101" s="447"/>
    </row>
    <row r="102" spans="1:11" s="448" customFormat="1" ht="15" hidden="1" x14ac:dyDescent="0.25">
      <c r="A102" s="447"/>
      <c r="B102" s="447"/>
      <c r="C102" s="447"/>
      <c r="D102" s="447"/>
      <c r="E102" s="447"/>
      <c r="F102" s="447"/>
      <c r="G102" s="447"/>
      <c r="H102" s="447"/>
      <c r="I102" s="447"/>
      <c r="J102" s="447"/>
      <c r="K102" s="447"/>
    </row>
    <row r="103" spans="1:11" s="448" customFormat="1" ht="15" hidden="1" x14ac:dyDescent="0.25">
      <c r="A103" s="447"/>
      <c r="B103" s="447"/>
      <c r="C103" s="447"/>
      <c r="D103" s="447"/>
      <c r="E103" s="447"/>
      <c r="F103" s="447"/>
      <c r="G103" s="447"/>
      <c r="H103" s="447"/>
      <c r="I103" s="447"/>
      <c r="J103" s="447"/>
      <c r="K103" s="447"/>
    </row>
    <row r="104" spans="1:11" s="448" customFormat="1" ht="15" hidden="1" x14ac:dyDescent="0.25">
      <c r="A104" s="447"/>
      <c r="B104" s="447"/>
      <c r="C104" s="447"/>
      <c r="D104" s="447"/>
      <c r="E104" s="447"/>
      <c r="F104" s="447"/>
      <c r="G104" s="447"/>
      <c r="H104" s="447"/>
      <c r="I104" s="447"/>
      <c r="J104" s="447"/>
      <c r="K104" s="447"/>
    </row>
    <row r="105" spans="1:11" s="448" customFormat="1" ht="15" x14ac:dyDescent="0.25">
      <c r="A105" s="447"/>
      <c r="B105" s="447"/>
      <c r="C105" s="447"/>
      <c r="D105" s="447"/>
      <c r="E105" s="447"/>
      <c r="F105" s="447"/>
      <c r="G105" s="447"/>
      <c r="H105" s="447"/>
      <c r="I105" s="447"/>
      <c r="J105" s="447"/>
      <c r="K105" s="447"/>
    </row>
    <row r="106" spans="1:11" s="456" customFormat="1" ht="15.6" hidden="1" x14ac:dyDescent="0.3">
      <c r="A106" s="443"/>
      <c r="B106" s="444"/>
      <c r="C106" s="444"/>
      <c r="D106" s="444"/>
      <c r="E106" s="444"/>
      <c r="F106" s="444"/>
      <c r="G106" s="444"/>
      <c r="H106" s="444"/>
      <c r="I106" s="444"/>
      <c r="J106" s="444"/>
      <c r="K106" s="444"/>
    </row>
    <row r="107" spans="1:11" s="448" customFormat="1" ht="15" hidden="1" x14ac:dyDescent="0.25">
      <c r="A107" s="447"/>
      <c r="B107" s="447"/>
      <c r="C107" s="447"/>
      <c r="D107" s="447"/>
      <c r="E107" s="447"/>
      <c r="F107" s="447"/>
      <c r="G107" s="447"/>
      <c r="H107" s="447"/>
      <c r="I107" s="447"/>
      <c r="J107" s="447"/>
      <c r="K107" s="447"/>
    </row>
    <row r="108" spans="1:11" s="448" customFormat="1" ht="76.5" hidden="1" customHeight="1" x14ac:dyDescent="0.25">
      <c r="A108" s="462"/>
      <c r="B108" s="462"/>
      <c r="C108" s="462"/>
      <c r="D108" s="462"/>
      <c r="E108" s="462"/>
      <c r="F108" s="462"/>
      <c r="G108" s="462"/>
      <c r="H108" s="462"/>
      <c r="I108" s="462"/>
      <c r="J108" s="462"/>
      <c r="K108" s="447"/>
    </row>
    <row r="109" spans="1:11" s="448" customFormat="1" ht="16.2" hidden="1" x14ac:dyDescent="0.35">
      <c r="A109" s="452"/>
      <c r="B109" s="452"/>
      <c r="C109" s="452"/>
      <c r="D109" s="452"/>
      <c r="E109" s="452"/>
      <c r="F109" s="452"/>
      <c r="G109" s="452"/>
      <c r="H109" s="452"/>
      <c r="I109" s="452"/>
      <c r="J109" s="452"/>
      <c r="K109" s="447"/>
    </row>
    <row r="110" spans="1:11" s="448" customFormat="1" ht="6" hidden="1" customHeight="1" x14ac:dyDescent="0.35">
      <c r="A110" s="452"/>
      <c r="B110" s="452"/>
      <c r="C110" s="452"/>
      <c r="D110" s="452"/>
      <c r="E110" s="452"/>
      <c r="F110" s="452"/>
      <c r="G110" s="452"/>
      <c r="H110" s="452"/>
      <c r="I110" s="452"/>
      <c r="J110" s="452"/>
      <c r="K110" s="447"/>
    </row>
    <row r="111" spans="1:11" s="448" customFormat="1" ht="15" hidden="1" customHeight="1" x14ac:dyDescent="0.35">
      <c r="A111" s="452"/>
      <c r="B111" s="452"/>
      <c r="C111" s="452"/>
      <c r="D111" s="452"/>
      <c r="E111" s="452"/>
      <c r="F111" s="452"/>
      <c r="G111" s="452"/>
      <c r="H111" s="452"/>
      <c r="I111" s="452"/>
      <c r="J111" s="452"/>
      <c r="K111" s="447"/>
    </row>
    <row r="112" spans="1:11" s="448" customFormat="1" ht="16.2" hidden="1" x14ac:dyDescent="0.35">
      <c r="A112" s="452"/>
      <c r="B112" s="452"/>
      <c r="C112" s="452"/>
      <c r="D112" s="452"/>
      <c r="E112" s="452"/>
      <c r="F112" s="452"/>
      <c r="G112" s="452"/>
      <c r="H112" s="452"/>
      <c r="I112" s="452"/>
      <c r="J112" s="452"/>
      <c r="K112" s="447"/>
    </row>
    <row r="113" spans="1:11" s="448" customFormat="1" ht="16.2" hidden="1" x14ac:dyDescent="0.35">
      <c r="A113" s="452"/>
      <c r="B113" s="452"/>
      <c r="C113" s="452"/>
      <c r="D113" s="452"/>
      <c r="E113" s="452"/>
      <c r="F113" s="452"/>
      <c r="G113" s="452"/>
      <c r="H113" s="452"/>
      <c r="I113" s="452"/>
      <c r="J113" s="452"/>
      <c r="K113" s="447"/>
    </row>
    <row r="114" spans="1:11" s="448" customFormat="1" ht="16.2" hidden="1" x14ac:dyDescent="0.35">
      <c r="A114" s="452"/>
      <c r="B114" s="452"/>
      <c r="C114" s="452"/>
      <c r="D114" s="452"/>
      <c r="E114" s="452"/>
      <c r="F114" s="452"/>
      <c r="G114" s="452"/>
      <c r="H114" s="452"/>
      <c r="I114" s="452"/>
      <c r="J114" s="452"/>
      <c r="K114" s="447"/>
    </row>
    <row r="115" spans="1:11" s="448" customFormat="1" ht="16.2" hidden="1" x14ac:dyDescent="0.35">
      <c r="A115" s="452"/>
      <c r="B115" s="452"/>
      <c r="C115" s="452"/>
      <c r="D115" s="452"/>
      <c r="E115" s="452"/>
      <c r="F115" s="452"/>
      <c r="G115" s="452"/>
      <c r="H115" s="452"/>
      <c r="I115" s="452"/>
      <c r="J115" s="452"/>
      <c r="K115" s="447"/>
    </row>
    <row r="116" spans="1:11" s="448" customFormat="1" ht="16.2" hidden="1" x14ac:dyDescent="0.35">
      <c r="A116" s="452"/>
      <c r="B116" s="452"/>
      <c r="C116" s="452"/>
      <c r="D116" s="452"/>
      <c r="E116" s="452"/>
      <c r="F116" s="452"/>
      <c r="G116" s="452"/>
      <c r="H116" s="452"/>
      <c r="I116" s="452"/>
      <c r="J116" s="452"/>
      <c r="K116" s="447"/>
    </row>
    <row r="117" spans="1:11" s="448" customFormat="1" ht="16.2" hidden="1" x14ac:dyDescent="0.35">
      <c r="A117" s="452"/>
      <c r="B117" s="452"/>
      <c r="C117" s="452"/>
      <c r="D117" s="452"/>
      <c r="E117" s="452"/>
      <c r="F117" s="452"/>
      <c r="G117" s="452"/>
      <c r="H117" s="452"/>
      <c r="I117" s="452"/>
      <c r="J117" s="452"/>
      <c r="K117" s="447"/>
    </row>
    <row r="118" spans="1:11" s="448" customFormat="1" ht="16.2" hidden="1" x14ac:dyDescent="0.35">
      <c r="A118" s="452"/>
      <c r="B118" s="452"/>
      <c r="C118" s="452"/>
      <c r="D118" s="452"/>
      <c r="E118" s="452"/>
      <c r="F118" s="452"/>
      <c r="G118" s="452"/>
      <c r="H118" s="452"/>
      <c r="I118" s="452"/>
      <c r="J118" s="452"/>
      <c r="K118" s="447"/>
    </row>
    <row r="119" spans="1:11" s="448" customFormat="1" ht="16.2" hidden="1" x14ac:dyDescent="0.35">
      <c r="A119" s="452"/>
      <c r="B119" s="452"/>
      <c r="C119" s="452"/>
      <c r="D119" s="452"/>
      <c r="E119" s="452"/>
      <c r="F119" s="452"/>
      <c r="G119" s="452"/>
      <c r="H119" s="452"/>
      <c r="I119" s="452"/>
      <c r="J119" s="452"/>
      <c r="K119" s="447"/>
    </row>
    <row r="120" spans="1:11" s="448" customFormat="1" ht="16.2" hidden="1" x14ac:dyDescent="0.35">
      <c r="A120" s="452"/>
      <c r="B120" s="452"/>
      <c r="C120" s="452"/>
      <c r="D120" s="452"/>
      <c r="E120" s="452"/>
      <c r="F120" s="452"/>
      <c r="G120" s="452"/>
      <c r="H120" s="452"/>
      <c r="I120" s="452"/>
      <c r="J120" s="452"/>
      <c r="K120" s="447"/>
    </row>
    <row r="121" spans="1:11" s="448" customFormat="1" ht="16.2" hidden="1" x14ac:dyDescent="0.35">
      <c r="A121" s="452"/>
      <c r="B121" s="452"/>
      <c r="C121" s="452"/>
      <c r="D121" s="452"/>
      <c r="E121" s="452"/>
      <c r="F121" s="452"/>
      <c r="G121" s="452"/>
      <c r="H121" s="452"/>
      <c r="I121" s="452"/>
      <c r="J121" s="452"/>
      <c r="K121" s="447"/>
    </row>
    <row r="122" spans="1:11" s="448" customFormat="1" ht="16.2" hidden="1" x14ac:dyDescent="0.35">
      <c r="A122" s="452"/>
      <c r="B122" s="452"/>
      <c r="C122" s="452"/>
      <c r="D122" s="452"/>
      <c r="E122" s="452"/>
      <c r="F122" s="452"/>
      <c r="G122" s="452"/>
      <c r="H122" s="452"/>
      <c r="I122" s="452"/>
      <c r="J122" s="452"/>
      <c r="K122" s="447"/>
    </row>
    <row r="123" spans="1:11" s="448" customFormat="1" ht="16.2" hidden="1" x14ac:dyDescent="0.35">
      <c r="A123" s="452"/>
      <c r="B123" s="452"/>
      <c r="C123" s="452"/>
      <c r="D123" s="452"/>
      <c r="E123" s="452"/>
      <c r="F123" s="452"/>
      <c r="G123" s="452"/>
      <c r="H123" s="452"/>
      <c r="I123" s="452"/>
      <c r="J123" s="452"/>
      <c r="K123" s="447"/>
    </row>
    <row r="124" spans="1:11" s="448" customFormat="1" ht="16.2" hidden="1" x14ac:dyDescent="0.35">
      <c r="A124" s="452"/>
      <c r="B124" s="452"/>
      <c r="C124" s="452"/>
      <c r="D124" s="452"/>
      <c r="E124" s="452"/>
      <c r="F124" s="452"/>
      <c r="G124" s="452"/>
      <c r="H124" s="452"/>
      <c r="I124" s="452"/>
      <c r="J124" s="452"/>
      <c r="K124" s="447"/>
    </row>
    <row r="125" spans="1:11" s="448" customFormat="1" ht="84.75" hidden="1" customHeight="1" x14ac:dyDescent="0.25">
      <c r="A125" s="462"/>
      <c r="B125" s="462"/>
      <c r="C125" s="462"/>
      <c r="D125" s="462"/>
      <c r="E125" s="462"/>
      <c r="F125" s="462"/>
      <c r="G125" s="462"/>
      <c r="H125" s="462"/>
      <c r="I125" s="462"/>
      <c r="J125" s="462"/>
      <c r="K125" s="447"/>
    </row>
    <row r="126" spans="1:11" s="448" customFormat="1" ht="63.75" hidden="1" customHeight="1" x14ac:dyDescent="0.25">
      <c r="A126" s="462"/>
      <c r="B126" s="462"/>
      <c r="C126" s="462"/>
      <c r="D126" s="462"/>
      <c r="E126" s="462"/>
      <c r="F126" s="462"/>
      <c r="G126" s="462"/>
      <c r="H126" s="462"/>
      <c r="I126" s="462"/>
      <c r="J126" s="462"/>
      <c r="K126" s="447"/>
    </row>
    <row r="127" spans="1:11" s="448" customFormat="1" ht="15" hidden="1" x14ac:dyDescent="0.25">
      <c r="A127" s="447"/>
      <c r="B127" s="447"/>
      <c r="C127" s="447"/>
      <c r="D127" s="447"/>
      <c r="E127" s="447"/>
      <c r="F127" s="447"/>
      <c r="G127" s="447"/>
      <c r="H127" s="447"/>
      <c r="I127" s="447"/>
      <c r="J127" s="447"/>
      <c r="K127" s="447"/>
    </row>
    <row r="128" spans="1:11" s="448" customFormat="1" ht="15" hidden="1" x14ac:dyDescent="0.25">
      <c r="A128" s="447"/>
      <c r="B128" s="447"/>
      <c r="C128" s="447"/>
      <c r="D128" s="447"/>
      <c r="E128" s="447"/>
      <c r="F128" s="447"/>
      <c r="G128" s="447"/>
      <c r="H128" s="447"/>
      <c r="I128" s="447"/>
      <c r="J128" s="447"/>
      <c r="K128" s="447"/>
    </row>
    <row r="129" spans="1:11" s="448" customFormat="1" ht="15" hidden="1" x14ac:dyDescent="0.25">
      <c r="A129" s="457"/>
      <c r="B129" s="447"/>
      <c r="C129" s="447"/>
      <c r="D129" s="447"/>
      <c r="E129" s="447"/>
      <c r="F129" s="447"/>
      <c r="G129" s="447"/>
      <c r="H129" s="447"/>
      <c r="I129" s="447"/>
      <c r="J129" s="447"/>
      <c r="K129" s="447"/>
    </row>
    <row r="130" spans="1:11" s="448" customFormat="1" ht="15" hidden="1" x14ac:dyDescent="0.25">
      <c r="A130" s="447"/>
      <c r="B130" s="447"/>
      <c r="C130" s="447"/>
      <c r="D130" s="447"/>
      <c r="E130" s="447"/>
      <c r="F130" s="447"/>
      <c r="G130" s="447"/>
      <c r="H130" s="447"/>
      <c r="I130" s="447"/>
      <c r="J130" s="447"/>
      <c r="K130" s="447"/>
    </row>
    <row r="131" spans="1:11" s="448" customFormat="1" ht="38.25" hidden="1" customHeight="1" x14ac:dyDescent="0.25">
      <c r="A131" s="447"/>
      <c r="B131" s="447"/>
      <c r="C131" s="447"/>
      <c r="D131" s="447"/>
      <c r="E131" s="447"/>
      <c r="F131" s="447"/>
      <c r="G131" s="447"/>
      <c r="H131" s="447"/>
      <c r="I131" s="447"/>
      <c r="J131" s="447"/>
      <c r="K131" s="447"/>
    </row>
    <row r="132" spans="1:11" s="448" customFormat="1" ht="25.5" hidden="1" customHeight="1" x14ac:dyDescent="0.25">
      <c r="A132" s="447"/>
      <c r="B132" s="447"/>
      <c r="C132" s="447"/>
      <c r="D132" s="447"/>
      <c r="E132" s="447"/>
      <c r="F132" s="447"/>
      <c r="G132" s="447"/>
      <c r="H132" s="447"/>
      <c r="I132" s="447"/>
      <c r="J132" s="447"/>
      <c r="K132" s="447"/>
    </row>
    <row r="133" spans="1:11" s="448" customFormat="1" ht="51" hidden="1" customHeight="1" x14ac:dyDescent="0.25">
      <c r="A133" s="447"/>
      <c r="B133" s="447"/>
      <c r="C133" s="447"/>
      <c r="D133" s="447"/>
      <c r="E133" s="447"/>
      <c r="F133" s="447"/>
      <c r="G133" s="447"/>
      <c r="H133" s="447"/>
      <c r="I133" s="447"/>
      <c r="J133" s="447"/>
      <c r="K133" s="447"/>
    </row>
    <row r="134" spans="1:11" s="448" customFormat="1" ht="39" hidden="1" customHeight="1" x14ac:dyDescent="0.25">
      <c r="A134" s="447"/>
      <c r="B134" s="447"/>
      <c r="C134" s="447"/>
      <c r="D134" s="447"/>
      <c r="E134" s="447"/>
      <c r="F134" s="447"/>
      <c r="G134" s="447"/>
      <c r="H134" s="447"/>
      <c r="I134" s="447"/>
      <c r="J134" s="447"/>
      <c r="K134" s="447"/>
    </row>
    <row r="135" spans="1:11" s="448" customFormat="1" ht="25.5" hidden="1" customHeight="1" x14ac:dyDescent="0.25">
      <c r="A135" s="447"/>
      <c r="B135" s="447"/>
      <c r="C135" s="447"/>
      <c r="D135" s="447"/>
      <c r="E135" s="447"/>
      <c r="F135" s="447"/>
      <c r="G135" s="447"/>
      <c r="H135" s="447"/>
      <c r="I135" s="447"/>
      <c r="J135" s="447"/>
      <c r="K135" s="447"/>
    </row>
    <row r="136" spans="1:11" s="448" customFormat="1" ht="15" hidden="1" x14ac:dyDescent="0.25">
      <c r="A136" s="447"/>
      <c r="B136" s="447"/>
      <c r="C136" s="447"/>
      <c r="D136" s="447"/>
      <c r="E136" s="447"/>
      <c r="F136" s="447"/>
      <c r="G136" s="447"/>
      <c r="H136" s="447"/>
      <c r="I136" s="447"/>
      <c r="J136" s="447"/>
      <c r="K136" s="447"/>
    </row>
    <row r="137" spans="1:11" s="448" customFormat="1" ht="15" hidden="1" x14ac:dyDescent="0.25">
      <c r="A137" s="447"/>
      <c r="B137" s="447"/>
      <c r="C137" s="447"/>
      <c r="D137" s="447"/>
      <c r="E137" s="447"/>
      <c r="F137" s="447"/>
      <c r="G137" s="447"/>
      <c r="H137" s="447"/>
      <c r="I137" s="447"/>
      <c r="J137" s="447"/>
      <c r="K137" s="447"/>
    </row>
    <row r="138" spans="1:11" s="448" customFormat="1" ht="15" hidden="1" x14ac:dyDescent="0.25">
      <c r="A138" s="457"/>
      <c r="B138" s="447"/>
      <c r="C138" s="447"/>
      <c r="D138" s="447"/>
      <c r="E138" s="447"/>
      <c r="F138" s="447"/>
      <c r="G138" s="447"/>
      <c r="H138" s="447"/>
      <c r="I138" s="447"/>
      <c r="J138" s="447"/>
      <c r="K138" s="447"/>
    </row>
    <row r="139" spans="1:11" s="448" customFormat="1" ht="15" hidden="1" x14ac:dyDescent="0.25">
      <c r="A139" s="447"/>
      <c r="B139" s="447"/>
      <c r="C139" s="447"/>
      <c r="D139" s="447"/>
      <c r="E139" s="447"/>
      <c r="F139" s="447"/>
      <c r="G139" s="447"/>
      <c r="H139" s="447"/>
      <c r="I139" s="447"/>
      <c r="J139" s="447"/>
      <c r="K139" s="447"/>
    </row>
    <row r="140" spans="1:11" s="448" customFormat="1" ht="38.25" hidden="1" customHeight="1" x14ac:dyDescent="0.25">
      <c r="A140" s="447"/>
      <c r="B140" s="447"/>
      <c r="C140" s="447"/>
      <c r="D140" s="447"/>
      <c r="E140" s="447"/>
      <c r="F140" s="447"/>
      <c r="G140" s="447"/>
      <c r="H140" s="447"/>
      <c r="I140" s="447"/>
      <c r="J140" s="447"/>
      <c r="K140" s="447"/>
    </row>
    <row r="141" spans="1:11" s="448" customFormat="1" ht="15" hidden="1" x14ac:dyDescent="0.25">
      <c r="A141" s="447"/>
      <c r="B141" s="447"/>
      <c r="C141" s="447"/>
      <c r="D141" s="447"/>
      <c r="E141" s="447"/>
      <c r="F141" s="447"/>
      <c r="G141" s="447"/>
      <c r="H141" s="447"/>
      <c r="I141" s="447"/>
      <c r="J141" s="447"/>
      <c r="K141" s="447"/>
    </row>
    <row r="142" spans="1:11" s="448" customFormat="1" ht="51.75" hidden="1" customHeight="1" x14ac:dyDescent="0.25">
      <c r="A142" s="447"/>
      <c r="B142" s="447"/>
      <c r="C142" s="447"/>
      <c r="D142" s="447"/>
      <c r="E142" s="447"/>
      <c r="F142" s="447"/>
      <c r="G142" s="447"/>
      <c r="H142" s="447"/>
      <c r="I142" s="447"/>
      <c r="J142" s="447"/>
      <c r="K142" s="447"/>
    </row>
    <row r="143" spans="1:11" s="448" customFormat="1" ht="37.5" hidden="1" customHeight="1" x14ac:dyDescent="0.25">
      <c r="A143" s="447"/>
      <c r="B143" s="447"/>
      <c r="C143" s="447"/>
      <c r="D143" s="447"/>
      <c r="E143" s="447"/>
      <c r="F143" s="447"/>
      <c r="G143" s="447"/>
      <c r="H143" s="447"/>
      <c r="I143" s="447"/>
      <c r="J143" s="447"/>
      <c r="K143" s="447"/>
    </row>
    <row r="144" spans="1:11" s="448" customFormat="1" ht="15" hidden="1" x14ac:dyDescent="0.25">
      <c r="A144" s="447"/>
      <c r="B144" s="447"/>
      <c r="C144" s="447"/>
      <c r="D144" s="447"/>
      <c r="E144" s="447"/>
      <c r="F144" s="447"/>
      <c r="G144" s="447"/>
      <c r="H144" s="447"/>
      <c r="I144" s="447"/>
      <c r="J144" s="447"/>
      <c r="K144" s="447"/>
    </row>
    <row r="145" spans="1:11" s="448" customFormat="1" ht="110.25" hidden="1" customHeight="1" x14ac:dyDescent="0.25">
      <c r="A145" s="447"/>
      <c r="B145" s="447"/>
      <c r="C145" s="447"/>
      <c r="D145" s="447"/>
      <c r="E145" s="447"/>
      <c r="F145" s="447"/>
      <c r="G145" s="447"/>
      <c r="H145" s="447"/>
      <c r="I145" s="447"/>
      <c r="J145" s="447"/>
      <c r="K145" s="447"/>
    </row>
    <row r="146" spans="1:11" s="456" customFormat="1" ht="15.6" hidden="1" x14ac:dyDescent="0.3">
      <c r="A146" s="443"/>
      <c r="B146" s="444"/>
      <c r="C146" s="444"/>
      <c r="D146" s="444"/>
      <c r="E146" s="444"/>
      <c r="F146" s="444"/>
      <c r="G146" s="444"/>
      <c r="H146" s="444"/>
      <c r="I146" s="444"/>
      <c r="J146" s="444"/>
      <c r="K146" s="444"/>
    </row>
    <row r="147" spans="1:11" s="448" customFormat="1" ht="15" hidden="1" x14ac:dyDescent="0.25">
      <c r="A147" s="457"/>
      <c r="B147" s="447"/>
      <c r="C147" s="447"/>
      <c r="D147" s="447"/>
      <c r="E147" s="447"/>
      <c r="F147" s="447"/>
      <c r="G147" s="447"/>
      <c r="H147" s="447"/>
      <c r="I147" s="447"/>
      <c r="J147" s="447"/>
      <c r="K147" s="447"/>
    </row>
    <row r="148" spans="1:11" s="448" customFormat="1" ht="20.25" hidden="1" customHeight="1" x14ac:dyDescent="0.25">
      <c r="A148" s="462"/>
      <c r="B148" s="462"/>
      <c r="C148" s="462"/>
      <c r="D148" s="462"/>
      <c r="E148" s="462"/>
      <c r="F148" s="462"/>
      <c r="G148" s="462"/>
      <c r="H148" s="462"/>
      <c r="I148" s="462"/>
      <c r="J148" s="462"/>
      <c r="K148" s="447"/>
    </row>
    <row r="149" spans="1:11" s="448" customFormat="1" ht="95.25" hidden="1" customHeight="1" x14ac:dyDescent="0.25">
      <c r="A149" s="462"/>
      <c r="B149" s="462"/>
      <c r="C149" s="462"/>
      <c r="D149" s="462"/>
      <c r="E149" s="462"/>
      <c r="F149" s="462"/>
      <c r="G149" s="462"/>
      <c r="H149" s="462"/>
      <c r="I149" s="462"/>
      <c r="J149" s="462"/>
      <c r="K149" s="447"/>
    </row>
    <row r="150" spans="1:11" s="448" customFormat="1" ht="54.75" hidden="1" customHeight="1" x14ac:dyDescent="0.25">
      <c r="A150" s="462"/>
      <c r="B150" s="462"/>
      <c r="C150" s="462"/>
      <c r="D150" s="462"/>
      <c r="E150" s="462"/>
      <c r="F150" s="462"/>
      <c r="G150" s="462"/>
      <c r="H150" s="462"/>
      <c r="I150" s="462"/>
      <c r="J150" s="462"/>
      <c r="K150" s="447"/>
    </row>
    <row r="151" spans="1:11" s="448" customFormat="1" ht="97.5" hidden="1" customHeight="1" x14ac:dyDescent="0.25">
      <c r="A151" s="462"/>
      <c r="B151" s="462"/>
      <c r="C151" s="462"/>
      <c r="D151" s="462"/>
      <c r="E151" s="462"/>
      <c r="F151" s="462"/>
      <c r="G151" s="462"/>
      <c r="H151" s="462"/>
      <c r="I151" s="462"/>
      <c r="J151" s="462"/>
      <c r="K151" s="447"/>
    </row>
    <row r="152" spans="1:11" s="448" customFormat="1" ht="52.5" hidden="1" customHeight="1" x14ac:dyDescent="0.25">
      <c r="A152" s="462"/>
      <c r="B152" s="462"/>
      <c r="C152" s="462"/>
      <c r="D152" s="462"/>
      <c r="E152" s="462"/>
      <c r="F152" s="462"/>
      <c r="G152" s="462"/>
      <c r="H152" s="462"/>
      <c r="I152" s="462"/>
      <c r="J152" s="462"/>
      <c r="K152" s="447"/>
    </row>
    <row r="153" spans="1:11" ht="12.75" hidden="1" customHeight="1" x14ac:dyDescent="0.25"/>
    <row r="154" spans="1:11" ht="12.75" hidden="1" customHeight="1" x14ac:dyDescent="0.25"/>
    <row r="155" spans="1:11" ht="12.75" hidden="1" customHeight="1" x14ac:dyDescent="0.25"/>
    <row r="156" spans="1:11" ht="12.75" hidden="1" customHeight="1" x14ac:dyDescent="0.25"/>
    <row r="157" spans="1:11" ht="12.75" hidden="1" customHeight="1" x14ac:dyDescent="0.25"/>
    <row r="158" spans="1:11" ht="12.75" hidden="1" customHeight="1" x14ac:dyDescent="0.25"/>
    <row r="159" spans="1:11" ht="12.75" hidden="1" customHeight="1" x14ac:dyDescent="0.25"/>
    <row r="160" spans="1:11" ht="12.75" hidden="1" customHeight="1" x14ac:dyDescent="0.25"/>
    <row r="161" ht="12.75" hidden="1" customHeight="1" x14ac:dyDescent="0.25"/>
    <row r="162" ht="12.75" hidden="1" customHeight="1" x14ac:dyDescent="0.25"/>
    <row r="163" ht="12.75" hidden="1" customHeight="1" x14ac:dyDescent="0.25"/>
    <row r="164" ht="12.75" hidden="1" customHeight="1" x14ac:dyDescent="0.25"/>
    <row r="165" ht="12.75" hidden="1" customHeight="1" x14ac:dyDescent="0.25"/>
    <row r="166" ht="12.75" hidden="1" customHeight="1" x14ac:dyDescent="0.25"/>
    <row r="167" ht="12.75" hidden="1" customHeight="1" x14ac:dyDescent="0.25"/>
    <row r="168" ht="12.75" hidden="1" customHeight="1" x14ac:dyDescent="0.25"/>
    <row r="169" ht="12.75" hidden="1" customHeight="1" x14ac:dyDescent="0.25"/>
    <row r="170" ht="12.75" hidden="1" customHeight="1" x14ac:dyDescent="0.25"/>
    <row r="171" ht="12.75" hidden="1" customHeight="1" x14ac:dyDescent="0.25"/>
    <row r="172" ht="12.75" hidden="1" customHeight="1" x14ac:dyDescent="0.25"/>
    <row r="173" ht="12.75" hidden="1" customHeight="1" x14ac:dyDescent="0.25"/>
  </sheetData>
  <sheetProtection sheet="1" objects="1" scenarios="1"/>
  <mergeCells count="20">
    <mergeCell ref="A93:J93"/>
    <mergeCell ref="A79:J79"/>
    <mergeCell ref="F13:J13"/>
    <mergeCell ref="G23:J23"/>
    <mergeCell ref="G25:J25"/>
    <mergeCell ref="A76:J76"/>
    <mergeCell ref="A80:J80"/>
    <mergeCell ref="A89:J89"/>
    <mergeCell ref="A90:J90"/>
    <mergeCell ref="A91:J91"/>
    <mergeCell ref="A92:J92"/>
    <mergeCell ref="A149:J149"/>
    <mergeCell ref="A150:J150"/>
    <mergeCell ref="A151:J151"/>
    <mergeCell ref="A152:J152"/>
    <mergeCell ref="A100:J100"/>
    <mergeCell ref="A108:J108"/>
    <mergeCell ref="A125:J125"/>
    <mergeCell ref="A126:J126"/>
    <mergeCell ref="A148:J148"/>
  </mergeCells>
  <pageMargins left="0.78740157480314965" right="0.78740157480314965" top="1.0236220472440944" bottom="0.98425196850393704" header="0.51181102362204722" footer="0.51181102362204722"/>
  <pageSetup paperSize="9" scale="85" orientation="portrait" r:id="rId1"/>
  <headerFooter alignWithMargins="0">
    <oddFooter>&amp;L&amp;F&amp;A&amp;D&amp;R&amp;P</oddFooter>
  </headerFooter>
  <rowBreaks count="2" manualBreakCount="2">
    <brk id="72" max="9" man="1"/>
    <brk id="105" max="9" man="1"/>
  </rowBreaks>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tabColor indexed="43"/>
  </sheetPr>
  <dimension ref="A1:S443"/>
  <sheetViews>
    <sheetView topLeftCell="A71" zoomScaleSheetLayoutView="130" workbookViewId="0">
      <selection activeCell="F94" sqref="F94"/>
    </sheetView>
  </sheetViews>
  <sheetFormatPr baseColWidth="10" defaultColWidth="0" defaultRowHeight="13.2" zeroHeight="1" outlineLevelRow="2" outlineLevelCol="1" x14ac:dyDescent="0.25"/>
  <cols>
    <col min="1" max="1" width="2.6640625" style="7" customWidth="1"/>
    <col min="2" max="2" width="3.6640625" style="7" customWidth="1"/>
    <col min="3" max="3" width="7.6640625" style="7" customWidth="1"/>
    <col min="4" max="4" width="11.6640625" style="7" customWidth="1"/>
    <col min="5" max="5" width="8.88671875" style="7" customWidth="1"/>
    <col min="6" max="6" width="8.6640625" style="7" customWidth="1" outlineLevel="1"/>
    <col min="7" max="7" width="5.6640625" style="7" customWidth="1" outlineLevel="1"/>
    <col min="8" max="8" width="13" style="7" customWidth="1" outlineLevel="1"/>
    <col min="9" max="9" width="7.109375" style="7" customWidth="1"/>
    <col min="10" max="10" width="6" style="7" customWidth="1"/>
    <col min="11" max="11" width="13" style="7" customWidth="1"/>
    <col min="12" max="12" width="7.33203125" style="134" customWidth="1"/>
    <col min="13" max="13" width="7.33203125" style="134" hidden="1" customWidth="1"/>
    <col min="14" max="14" width="3.6640625" style="104" customWidth="1"/>
    <col min="15" max="17" width="3.6640625" style="7" hidden="1" customWidth="1"/>
    <col min="18" max="18" width="3.6640625" hidden="1" customWidth="1"/>
    <col min="19" max="19" width="11.44140625" hidden="1" customWidth="1"/>
  </cols>
  <sheetData>
    <row r="1" spans="1:17" x14ac:dyDescent="0.25">
      <c r="A1" s="113"/>
      <c r="B1" s="114"/>
      <c r="C1" s="114"/>
      <c r="D1" s="114"/>
      <c r="E1" s="114"/>
      <c r="F1" s="114"/>
      <c r="G1" s="114"/>
      <c r="H1" s="114"/>
      <c r="I1" s="114"/>
      <c r="J1" s="115"/>
      <c r="K1" s="115"/>
      <c r="L1" s="116"/>
      <c r="M1" s="116"/>
    </row>
    <row r="2" spans="1:17" x14ac:dyDescent="0.25">
      <c r="A2" s="113"/>
      <c r="B2" s="114"/>
      <c r="C2" s="114"/>
      <c r="D2" s="114"/>
      <c r="E2" s="114"/>
      <c r="F2" s="114"/>
      <c r="G2" s="114"/>
      <c r="H2" s="114"/>
      <c r="I2" s="114"/>
      <c r="J2" s="115"/>
      <c r="K2" s="115"/>
      <c r="L2" s="116"/>
      <c r="M2" s="116"/>
    </row>
    <row r="3" spans="1:17" x14ac:dyDescent="0.25">
      <c r="A3" s="113"/>
      <c r="B3" s="114"/>
      <c r="C3" s="114"/>
      <c r="D3" s="114"/>
      <c r="E3" s="114"/>
      <c r="F3" s="114"/>
      <c r="G3" s="114"/>
      <c r="H3" s="114"/>
      <c r="I3" s="114"/>
      <c r="J3" s="115"/>
      <c r="K3" s="115"/>
      <c r="L3" s="116"/>
      <c r="M3" s="116"/>
    </row>
    <row r="4" spans="1:17" x14ac:dyDescent="0.25">
      <c r="A4" s="113"/>
      <c r="B4" s="114"/>
      <c r="C4" s="114"/>
      <c r="D4" s="114"/>
      <c r="E4" s="114"/>
      <c r="F4" s="114"/>
      <c r="G4" s="114"/>
      <c r="H4" s="114"/>
      <c r="I4" s="114"/>
      <c r="J4" s="115"/>
      <c r="K4" s="115"/>
      <c r="L4" s="116"/>
      <c r="M4" s="116"/>
    </row>
    <row r="5" spans="1:17" x14ac:dyDescent="0.25">
      <c r="A5" s="113"/>
      <c r="B5" s="114"/>
      <c r="C5" s="114"/>
      <c r="D5" s="114"/>
      <c r="E5" s="114"/>
      <c r="F5" s="114"/>
      <c r="G5" s="114"/>
      <c r="H5" s="114"/>
      <c r="I5" s="114"/>
      <c r="J5" s="115"/>
      <c r="K5" s="115"/>
      <c r="L5" s="116"/>
      <c r="M5" s="116"/>
    </row>
    <row r="6" spans="1:17" x14ac:dyDescent="0.25">
      <c r="A6" s="113"/>
      <c r="B6" s="114"/>
      <c r="C6" s="114"/>
      <c r="D6" s="114"/>
      <c r="E6" s="114"/>
      <c r="F6" s="114"/>
      <c r="G6" s="114"/>
      <c r="H6" s="114"/>
      <c r="I6" s="114"/>
      <c r="J6" s="115"/>
      <c r="K6" s="115"/>
      <c r="L6" s="116"/>
      <c r="M6" s="116"/>
    </row>
    <row r="7" spans="1:17" x14ac:dyDescent="0.25">
      <c r="A7" s="113"/>
      <c r="B7" s="114"/>
      <c r="C7" s="114"/>
      <c r="D7" s="114"/>
      <c r="E7" s="114"/>
      <c r="F7" s="114"/>
      <c r="G7" s="114"/>
      <c r="H7" s="114"/>
      <c r="I7" s="114"/>
      <c r="J7" s="115"/>
      <c r="K7" s="115"/>
      <c r="L7" s="116"/>
      <c r="M7" s="116"/>
    </row>
    <row r="8" spans="1:17" x14ac:dyDescent="0.25">
      <c r="A8" s="114"/>
      <c r="B8" s="114"/>
      <c r="C8" s="114"/>
      <c r="D8" s="115"/>
      <c r="E8" s="114"/>
      <c r="F8" s="114"/>
      <c r="G8" s="114"/>
      <c r="H8" s="114"/>
      <c r="I8" s="114"/>
      <c r="J8" s="115"/>
      <c r="K8" s="115"/>
      <c r="L8" s="116"/>
      <c r="M8" s="116"/>
    </row>
    <row r="9" spans="1:17" s="5" customFormat="1" x14ac:dyDescent="0.25">
      <c r="A9" s="117"/>
      <c r="B9" s="118"/>
      <c r="C9" s="118"/>
      <c r="D9" s="118"/>
      <c r="E9" s="118"/>
      <c r="F9" s="118"/>
      <c r="G9" s="118"/>
      <c r="H9" s="118"/>
      <c r="I9" s="118"/>
      <c r="J9" s="118"/>
      <c r="K9" s="118"/>
      <c r="L9" s="119"/>
      <c r="M9" s="119"/>
      <c r="N9" s="108"/>
      <c r="O9" s="15"/>
      <c r="P9" s="15"/>
      <c r="Q9" s="15"/>
    </row>
    <row r="10" spans="1:17" s="5" customFormat="1" x14ac:dyDescent="0.25">
      <c r="A10" s="117"/>
      <c r="B10" s="118"/>
      <c r="C10" s="118"/>
      <c r="D10" s="118"/>
      <c r="E10" s="118"/>
      <c r="F10" s="118"/>
      <c r="G10" s="118"/>
      <c r="H10" s="118"/>
      <c r="I10" s="118"/>
      <c r="J10" s="118"/>
      <c r="K10" s="118"/>
      <c r="L10" s="119"/>
      <c r="M10" s="119"/>
      <c r="N10" s="108"/>
      <c r="O10" s="15"/>
      <c r="P10" s="15"/>
      <c r="Q10" s="15"/>
    </row>
    <row r="11" spans="1:17" s="5" customFormat="1" x14ac:dyDescent="0.25">
      <c r="A11" s="121"/>
      <c r="B11" s="122"/>
      <c r="C11" s="122"/>
      <c r="D11" s="122"/>
      <c r="E11" s="122"/>
      <c r="F11" s="122"/>
      <c r="G11" s="122"/>
      <c r="H11" s="122"/>
      <c r="I11" s="122"/>
      <c r="J11" s="123"/>
      <c r="K11" s="123"/>
      <c r="L11" s="119"/>
      <c r="M11" s="119"/>
      <c r="N11" s="108"/>
      <c r="O11" s="15"/>
      <c r="P11" s="15"/>
      <c r="Q11" s="15"/>
    </row>
    <row r="12" spans="1:17" s="3" customFormat="1" ht="17.399999999999999" x14ac:dyDescent="0.3">
      <c r="A12" s="124"/>
      <c r="B12" s="125"/>
      <c r="C12" s="125"/>
      <c r="D12" s="125"/>
      <c r="E12" s="126"/>
      <c r="F12" s="126"/>
      <c r="G12" s="153" t="s">
        <v>147</v>
      </c>
      <c r="H12" s="128"/>
      <c r="I12" s="128"/>
      <c r="J12" s="105"/>
      <c r="K12" s="105"/>
      <c r="L12" s="154"/>
      <c r="M12" s="154"/>
      <c r="N12" s="105"/>
      <c r="O12" s="22"/>
      <c r="P12" s="22"/>
      <c r="Q12" s="22"/>
    </row>
    <row r="13" spans="1:17" s="3" customFormat="1" ht="17.399999999999999" x14ac:dyDescent="0.3">
      <c r="A13" s="124"/>
      <c r="B13" s="125"/>
      <c r="C13" s="125"/>
      <c r="D13" s="125"/>
      <c r="E13" s="126"/>
      <c r="F13" s="126"/>
      <c r="G13" s="153" t="s">
        <v>148</v>
      </c>
      <c r="H13" s="128"/>
      <c r="I13" s="128"/>
      <c r="J13" s="105"/>
      <c r="K13" s="105"/>
      <c r="L13" s="154"/>
      <c r="M13" s="154"/>
      <c r="N13" s="105"/>
      <c r="O13" s="22"/>
      <c r="P13" s="22"/>
      <c r="Q13" s="22"/>
    </row>
    <row r="14" spans="1:17" s="5" customFormat="1" x14ac:dyDescent="0.25">
      <c r="A14" s="121"/>
      <c r="B14" s="122"/>
      <c r="C14" s="122"/>
      <c r="D14" s="122"/>
      <c r="E14" s="122"/>
      <c r="F14" s="122"/>
      <c r="G14" s="120"/>
      <c r="H14" s="120"/>
      <c r="I14" s="120"/>
      <c r="J14" s="108"/>
      <c r="K14" s="108"/>
      <c r="L14" s="147"/>
      <c r="M14" s="147"/>
      <c r="N14" s="108"/>
      <c r="O14" s="15"/>
      <c r="P14" s="15"/>
      <c r="Q14" s="15"/>
    </row>
    <row r="15" spans="1:17" s="5" customFormat="1" x14ac:dyDescent="0.25">
      <c r="A15" s="121"/>
      <c r="B15" s="122"/>
      <c r="C15" s="122"/>
      <c r="D15" s="122"/>
      <c r="E15" s="122"/>
      <c r="F15" s="122"/>
      <c r="G15" s="120"/>
      <c r="H15" s="120"/>
      <c r="I15" s="120"/>
      <c r="J15" s="108"/>
      <c r="K15" s="108"/>
      <c r="L15" s="147"/>
      <c r="M15" s="147"/>
      <c r="N15" s="108"/>
      <c r="O15" s="15"/>
      <c r="P15" s="15"/>
      <c r="Q15" s="15"/>
    </row>
    <row r="16" spans="1:17" s="5" customFormat="1" x14ac:dyDescent="0.25">
      <c r="A16" s="117"/>
      <c r="B16" s="118"/>
      <c r="C16" s="118"/>
      <c r="D16" s="118"/>
      <c r="E16" s="118"/>
      <c r="F16" s="118"/>
      <c r="G16" s="155"/>
      <c r="H16" s="155"/>
      <c r="I16" s="155"/>
      <c r="J16" s="155"/>
      <c r="K16" s="155"/>
      <c r="L16" s="147"/>
      <c r="M16" s="147"/>
      <c r="N16" s="108"/>
      <c r="O16" s="15"/>
      <c r="P16" s="15"/>
      <c r="Q16" s="15"/>
    </row>
    <row r="17" spans="1:17" s="5" customFormat="1" ht="15" x14ac:dyDescent="0.25">
      <c r="A17" s="121"/>
      <c r="B17" s="122"/>
      <c r="C17" s="122"/>
      <c r="D17" s="122"/>
      <c r="E17" s="122"/>
      <c r="F17" s="122"/>
      <c r="G17" s="156" t="s">
        <v>149</v>
      </c>
      <c r="H17" s="120"/>
      <c r="I17" s="120"/>
      <c r="J17" s="108"/>
      <c r="K17" s="108"/>
      <c r="L17" s="147"/>
      <c r="M17" s="147"/>
      <c r="N17" s="108"/>
      <c r="O17" s="15"/>
      <c r="P17" s="15"/>
      <c r="Q17" s="15"/>
    </row>
    <row r="18" spans="1:17" s="5" customFormat="1" x14ac:dyDescent="0.25">
      <c r="A18" s="121"/>
      <c r="B18" s="122"/>
      <c r="C18" s="122"/>
      <c r="D18" s="122"/>
      <c r="E18" s="122"/>
      <c r="F18" s="122"/>
      <c r="G18" s="120"/>
      <c r="H18" s="120"/>
      <c r="I18" s="120"/>
      <c r="J18" s="108"/>
      <c r="K18" s="108"/>
      <c r="L18" s="147"/>
      <c r="M18" s="147"/>
      <c r="N18" s="108"/>
      <c r="O18" s="15"/>
      <c r="P18" s="15"/>
      <c r="Q18" s="15"/>
    </row>
    <row r="19" spans="1:17" s="5" customFormat="1" ht="15.6" x14ac:dyDescent="0.3">
      <c r="A19" s="117"/>
      <c r="B19" s="118"/>
      <c r="C19" s="118"/>
      <c r="D19" s="122"/>
      <c r="E19" s="122"/>
      <c r="F19" s="122"/>
      <c r="G19" s="467">
        <f>E71</f>
        <v>0</v>
      </c>
      <c r="H19" s="468"/>
      <c r="I19" s="468"/>
      <c r="J19" s="468"/>
      <c r="K19" s="468"/>
      <c r="L19" s="143"/>
      <c r="M19" s="143"/>
      <c r="N19" s="108"/>
      <c r="O19" s="15"/>
      <c r="P19" s="15"/>
      <c r="Q19" s="15"/>
    </row>
    <row r="20" spans="1:17" s="5" customFormat="1" ht="15.6" x14ac:dyDescent="0.3">
      <c r="A20" s="117"/>
      <c r="B20" s="118"/>
      <c r="C20" s="118"/>
      <c r="D20" s="122"/>
      <c r="E20" s="115"/>
      <c r="F20" s="115"/>
      <c r="G20" s="467">
        <f>E72</f>
        <v>0</v>
      </c>
      <c r="H20" s="468"/>
      <c r="I20" s="468"/>
      <c r="J20" s="468"/>
      <c r="K20" s="468"/>
      <c r="L20" s="143"/>
      <c r="M20" s="143"/>
      <c r="N20" s="108"/>
      <c r="O20" s="15"/>
      <c r="P20" s="15"/>
      <c r="Q20" s="15"/>
    </row>
    <row r="21" spans="1:17" s="5" customFormat="1" ht="15.6" x14ac:dyDescent="0.3">
      <c r="A21" s="117"/>
      <c r="B21" s="118"/>
      <c r="C21" s="118"/>
      <c r="D21" s="122"/>
      <c r="E21" s="115"/>
      <c r="F21" s="115"/>
      <c r="G21" s="467">
        <f>E73</f>
        <v>0</v>
      </c>
      <c r="H21" s="468"/>
      <c r="I21" s="468"/>
      <c r="J21" s="468"/>
      <c r="K21" s="468"/>
      <c r="L21" s="143"/>
      <c r="M21" s="143"/>
      <c r="N21" s="108"/>
      <c r="O21" s="15"/>
      <c r="P21" s="15"/>
      <c r="Q21" s="15"/>
    </row>
    <row r="22" spans="1:17" x14ac:dyDescent="0.25">
      <c r="A22" s="113"/>
      <c r="B22" s="114"/>
      <c r="C22" s="114"/>
      <c r="D22" s="114"/>
      <c r="E22" s="114"/>
      <c r="F22" s="114"/>
      <c r="G22" s="102"/>
      <c r="H22" s="104"/>
      <c r="I22" s="104"/>
      <c r="J22" s="104"/>
      <c r="K22" s="104"/>
    </row>
    <row r="23" spans="1:17" x14ac:dyDescent="0.25">
      <c r="A23" s="113"/>
      <c r="B23" s="114"/>
      <c r="C23" s="114"/>
      <c r="D23" s="114"/>
      <c r="E23" s="114"/>
      <c r="F23" s="114"/>
      <c r="G23" s="102"/>
      <c r="H23" s="104"/>
      <c r="I23" s="104"/>
      <c r="J23" s="104"/>
      <c r="K23" s="104"/>
    </row>
    <row r="24" spans="1:17" ht="15.6" x14ac:dyDescent="0.25">
      <c r="A24" s="113"/>
      <c r="B24" s="114"/>
      <c r="C24" s="114"/>
      <c r="D24" s="115"/>
      <c r="E24" s="129"/>
      <c r="F24" s="129"/>
      <c r="G24" s="476">
        <f>E75</f>
        <v>0</v>
      </c>
      <c r="H24" s="468"/>
      <c r="I24" s="468"/>
      <c r="J24" s="468"/>
      <c r="K24" s="468"/>
      <c r="L24" s="7"/>
      <c r="M24" s="365"/>
    </row>
    <row r="25" spans="1:17" ht="15.6" x14ac:dyDescent="0.25">
      <c r="A25" s="113"/>
      <c r="B25" s="114"/>
      <c r="C25" s="114"/>
      <c r="D25" s="129"/>
      <c r="E25" s="129"/>
      <c r="F25" s="129"/>
      <c r="G25" s="468"/>
      <c r="H25" s="468"/>
      <c r="I25" s="468"/>
      <c r="J25" s="468"/>
      <c r="K25" s="468"/>
      <c r="L25" s="104"/>
      <c r="M25" s="104"/>
    </row>
    <row r="26" spans="1:17" ht="15.6" x14ac:dyDescent="0.25">
      <c r="A26" s="113"/>
      <c r="B26" s="114"/>
      <c r="C26" s="114"/>
      <c r="D26" s="129"/>
      <c r="E26" s="129"/>
      <c r="F26" s="129"/>
      <c r="G26" s="468"/>
      <c r="H26" s="468"/>
      <c r="I26" s="468"/>
      <c r="J26" s="468"/>
      <c r="K26" s="468"/>
      <c r="L26" s="104"/>
      <c r="M26" s="104"/>
    </row>
    <row r="27" spans="1:17" ht="15.6" x14ac:dyDescent="0.25">
      <c r="A27" s="113"/>
      <c r="B27" s="114"/>
      <c r="C27" s="114"/>
      <c r="D27" s="129"/>
      <c r="E27" s="129"/>
      <c r="F27" s="129"/>
      <c r="G27" s="468"/>
      <c r="H27" s="468"/>
      <c r="I27" s="468"/>
      <c r="J27" s="468"/>
      <c r="K27" s="468"/>
      <c r="L27" s="104"/>
      <c r="M27" s="104"/>
    </row>
    <row r="28" spans="1:17" ht="15.6" x14ac:dyDescent="0.25">
      <c r="A28" s="113"/>
      <c r="B28" s="114"/>
      <c r="C28" s="114"/>
      <c r="D28" s="129"/>
      <c r="E28" s="129"/>
      <c r="F28" s="129"/>
      <c r="G28" s="468"/>
      <c r="H28" s="468"/>
      <c r="I28" s="468"/>
      <c r="J28" s="468"/>
      <c r="K28" s="468"/>
      <c r="L28" s="104"/>
      <c r="M28" s="104"/>
    </row>
    <row r="29" spans="1:17" x14ac:dyDescent="0.25">
      <c r="A29" s="113"/>
      <c r="B29" s="114"/>
      <c r="C29" s="114"/>
      <c r="D29" s="115"/>
      <c r="E29" s="115"/>
      <c r="F29" s="115"/>
      <c r="G29" s="104"/>
      <c r="H29" s="104"/>
      <c r="I29" s="104"/>
      <c r="J29" s="104"/>
      <c r="K29" s="104"/>
      <c r="L29" s="104"/>
      <c r="M29" s="104"/>
    </row>
    <row r="30" spans="1:17" x14ac:dyDescent="0.25">
      <c r="A30" s="113"/>
      <c r="B30" s="114"/>
      <c r="C30" s="114"/>
      <c r="D30" s="115"/>
      <c r="E30" s="115"/>
      <c r="F30" s="115"/>
      <c r="G30" s="104"/>
      <c r="H30" s="104"/>
      <c r="I30" s="104"/>
      <c r="J30" s="104"/>
      <c r="K30" s="104"/>
      <c r="L30" s="104"/>
      <c r="M30" s="104"/>
    </row>
    <row r="31" spans="1:17" x14ac:dyDescent="0.25">
      <c r="A31" s="113"/>
      <c r="B31" s="114"/>
      <c r="C31" s="114"/>
      <c r="D31" s="114"/>
      <c r="E31" s="114"/>
      <c r="F31" s="114"/>
      <c r="G31" s="102"/>
      <c r="H31" s="102"/>
      <c r="I31" s="102"/>
      <c r="J31" s="104"/>
      <c r="K31" s="104"/>
    </row>
    <row r="32" spans="1:17" x14ac:dyDescent="0.25">
      <c r="A32" s="113"/>
      <c r="B32" s="114"/>
      <c r="C32" s="114"/>
      <c r="D32" s="114"/>
      <c r="E32" s="114"/>
      <c r="F32" s="114"/>
      <c r="G32" s="102"/>
      <c r="H32" s="102"/>
      <c r="I32" s="102"/>
      <c r="J32" s="104"/>
      <c r="K32" s="104"/>
    </row>
    <row r="33" spans="1:13" ht="13.8" x14ac:dyDescent="0.25">
      <c r="A33" s="113"/>
      <c r="B33" s="114"/>
      <c r="C33" s="114"/>
      <c r="D33" s="115"/>
      <c r="E33" s="130"/>
      <c r="F33" s="115"/>
      <c r="G33" s="157" t="s">
        <v>182</v>
      </c>
      <c r="H33" s="104"/>
      <c r="I33" s="102"/>
      <c r="J33" s="46">
        <f>J71</f>
        <v>1</v>
      </c>
      <c r="K33" s="158" t="s">
        <v>61</v>
      </c>
    </row>
    <row r="34" spans="1:13" ht="13.8" x14ac:dyDescent="0.25">
      <c r="A34" s="113"/>
      <c r="B34" s="114"/>
      <c r="C34" s="114"/>
      <c r="D34" s="130"/>
      <c r="E34" s="130"/>
      <c r="F34" s="131"/>
      <c r="G34" s="157" t="s">
        <v>151</v>
      </c>
      <c r="H34" s="104"/>
      <c r="I34" s="102"/>
      <c r="J34" s="46">
        <f>J73</f>
        <v>0</v>
      </c>
      <c r="K34" s="104"/>
    </row>
    <row r="35" spans="1:13" ht="13.8" x14ac:dyDescent="0.25">
      <c r="A35" s="113"/>
      <c r="B35" s="114"/>
      <c r="C35" s="114"/>
      <c r="D35" s="115"/>
      <c r="E35" s="130"/>
      <c r="F35" s="115"/>
      <c r="G35" s="115"/>
      <c r="H35" s="114"/>
      <c r="I35" s="114"/>
      <c r="J35" s="115"/>
      <c r="K35" s="115"/>
      <c r="L35" s="116"/>
      <c r="M35" s="116"/>
    </row>
    <row r="36" spans="1:13" x14ac:dyDescent="0.25">
      <c r="A36" s="113"/>
      <c r="B36" s="114"/>
      <c r="C36" s="114"/>
      <c r="D36" s="114"/>
      <c r="E36" s="114"/>
      <c r="F36" s="114"/>
      <c r="G36" s="114"/>
      <c r="H36" s="114"/>
      <c r="I36" s="114"/>
      <c r="J36" s="115"/>
      <c r="K36" s="115"/>
      <c r="L36" s="116"/>
      <c r="M36" s="116"/>
    </row>
    <row r="37" spans="1:13" x14ac:dyDescent="0.25">
      <c r="A37" s="113"/>
      <c r="B37" s="114"/>
      <c r="C37" s="114"/>
      <c r="D37" s="114"/>
      <c r="E37" s="114"/>
      <c r="F37" s="114"/>
      <c r="G37" s="114"/>
      <c r="H37" s="114"/>
      <c r="I37" s="114"/>
      <c r="J37" s="115"/>
      <c r="K37" s="115"/>
      <c r="L37" s="116"/>
      <c r="M37" s="116"/>
    </row>
    <row r="38" spans="1:13" ht="14.25" customHeight="1" x14ac:dyDescent="0.25">
      <c r="A38" s="113"/>
      <c r="B38" s="114"/>
      <c r="C38" s="114"/>
      <c r="D38" s="114"/>
      <c r="E38" s="114"/>
      <c r="F38" s="114"/>
      <c r="G38" s="114"/>
      <c r="H38" s="114"/>
      <c r="I38" s="114"/>
      <c r="J38" s="115"/>
      <c r="K38" s="115"/>
      <c r="L38" s="116"/>
      <c r="M38" s="116"/>
    </row>
    <row r="39" spans="1:13" ht="24.75" customHeight="1" x14ac:dyDescent="0.25">
      <c r="A39" s="113"/>
      <c r="B39" s="114"/>
      <c r="C39" s="114"/>
      <c r="D39" s="114"/>
      <c r="E39" s="114"/>
      <c r="F39" s="114"/>
      <c r="G39" s="114"/>
      <c r="H39" s="114"/>
      <c r="I39" s="114"/>
      <c r="J39" s="115"/>
      <c r="K39" s="115"/>
      <c r="L39" s="116"/>
      <c r="M39" s="116"/>
    </row>
    <row r="40" spans="1:13" ht="16.5" customHeight="1" x14ac:dyDescent="0.25">
      <c r="A40" s="113"/>
      <c r="B40" s="114"/>
      <c r="C40" s="114"/>
      <c r="D40" s="114"/>
      <c r="E40" s="114"/>
      <c r="F40" s="114"/>
      <c r="G40" s="114"/>
      <c r="H40" s="114"/>
      <c r="I40" s="114"/>
      <c r="J40" s="115"/>
      <c r="K40" s="115"/>
      <c r="L40" s="116"/>
      <c r="M40" s="116"/>
    </row>
    <row r="41" spans="1:13" ht="18.75" customHeight="1" x14ac:dyDescent="0.25">
      <c r="A41" s="113"/>
      <c r="B41" s="114"/>
      <c r="C41" s="114"/>
      <c r="D41" s="114"/>
      <c r="E41" s="114"/>
      <c r="F41" s="114"/>
      <c r="G41" s="114"/>
      <c r="H41" s="114"/>
      <c r="I41" s="114"/>
      <c r="J41" s="115"/>
      <c r="K41" s="115"/>
      <c r="L41" s="116"/>
      <c r="M41" s="116"/>
    </row>
    <row r="42" spans="1:13" ht="12.75" customHeight="1" x14ac:dyDescent="0.25">
      <c r="A42" s="113"/>
      <c r="B42" s="114"/>
      <c r="C42" s="114"/>
      <c r="D42" s="114"/>
      <c r="E42" s="114"/>
      <c r="F42" s="114"/>
      <c r="G42" s="114"/>
      <c r="H42" s="114"/>
      <c r="I42" s="114"/>
      <c r="J42" s="115"/>
      <c r="K42" s="115"/>
      <c r="L42" s="116"/>
      <c r="M42" s="116"/>
    </row>
    <row r="43" spans="1:13" x14ac:dyDescent="0.25">
      <c r="A43" s="113"/>
      <c r="B43" s="114"/>
      <c r="C43" s="114"/>
      <c r="D43" s="114"/>
      <c r="E43" s="114"/>
      <c r="F43" s="114"/>
      <c r="G43" s="114"/>
      <c r="H43" s="114"/>
      <c r="I43" s="114"/>
      <c r="J43" s="115"/>
      <c r="K43" s="115"/>
      <c r="L43" s="116"/>
      <c r="M43" s="116"/>
    </row>
    <row r="44" spans="1:13" x14ac:dyDescent="0.25">
      <c r="A44" s="113"/>
      <c r="B44" s="114"/>
      <c r="C44" s="114"/>
      <c r="D44" s="114"/>
      <c r="E44" s="114"/>
      <c r="F44" s="114"/>
      <c r="G44" s="114"/>
      <c r="H44" s="114"/>
      <c r="I44" s="114"/>
      <c r="J44" s="115"/>
      <c r="K44" s="115"/>
      <c r="L44" s="116"/>
      <c r="M44" s="116"/>
    </row>
    <row r="45" spans="1:13" x14ac:dyDescent="0.25">
      <c r="A45" s="113"/>
      <c r="B45" s="114"/>
      <c r="C45" s="114"/>
      <c r="D45" s="114"/>
      <c r="E45" s="114"/>
      <c r="F45" s="114"/>
      <c r="G45" s="114"/>
      <c r="H45" s="114"/>
      <c r="I45" s="114"/>
      <c r="J45" s="115"/>
      <c r="K45" s="115"/>
      <c r="L45" s="116"/>
      <c r="M45" s="116"/>
    </row>
    <row r="46" spans="1:13" x14ac:dyDescent="0.25">
      <c r="A46" s="113"/>
      <c r="B46" s="114"/>
      <c r="C46" s="114"/>
      <c r="D46" s="114"/>
      <c r="E46" s="114"/>
      <c r="F46" s="114"/>
      <c r="G46" s="114"/>
      <c r="H46" s="114"/>
      <c r="I46" s="114"/>
      <c r="J46" s="115"/>
      <c r="K46" s="115"/>
      <c r="L46" s="116"/>
      <c r="M46" s="116"/>
    </row>
    <row r="47" spans="1:13" x14ac:dyDescent="0.25">
      <c r="A47" s="113"/>
      <c r="B47" s="114"/>
      <c r="C47" s="114"/>
      <c r="D47" s="114"/>
      <c r="E47" s="114"/>
      <c r="F47" s="114"/>
      <c r="G47" s="114"/>
      <c r="H47" s="114"/>
      <c r="I47" s="114"/>
      <c r="J47" s="115"/>
      <c r="K47" s="115"/>
      <c r="L47" s="116"/>
      <c r="M47" s="116"/>
    </row>
    <row r="48" spans="1:13" x14ac:dyDescent="0.25">
      <c r="A48" s="113"/>
      <c r="B48" s="114"/>
      <c r="C48" s="114"/>
      <c r="D48" s="114"/>
      <c r="E48" s="114"/>
      <c r="F48" s="114"/>
      <c r="G48" s="114"/>
      <c r="H48" s="114"/>
      <c r="I48" s="114"/>
      <c r="J48" s="115"/>
      <c r="K48" s="115"/>
      <c r="L48" s="116"/>
      <c r="M48" s="116"/>
    </row>
    <row r="49" spans="1:17" x14ac:dyDescent="0.25">
      <c r="A49" s="113"/>
      <c r="B49" s="114"/>
      <c r="C49" s="114"/>
      <c r="D49" s="114"/>
      <c r="E49" s="114"/>
      <c r="F49" s="114"/>
      <c r="G49" s="114"/>
      <c r="H49" s="114"/>
      <c r="I49" s="114"/>
      <c r="J49" s="115"/>
      <c r="K49" s="115"/>
      <c r="L49" s="116"/>
      <c r="M49" s="116"/>
    </row>
    <row r="50" spans="1:17" x14ac:dyDescent="0.25">
      <c r="A50" s="113"/>
      <c r="B50" s="114"/>
      <c r="C50" s="114"/>
      <c r="D50" s="114"/>
      <c r="E50" s="114"/>
      <c r="F50" s="114"/>
      <c r="G50" s="114"/>
      <c r="H50" s="114"/>
      <c r="I50" s="114"/>
      <c r="J50" s="115"/>
      <c r="K50" s="115"/>
      <c r="L50" s="116"/>
      <c r="M50" s="116"/>
    </row>
    <row r="51" spans="1:17" x14ac:dyDescent="0.25">
      <c r="A51" s="113"/>
      <c r="B51" s="114"/>
      <c r="C51" s="114"/>
      <c r="D51" s="114"/>
      <c r="E51" s="114"/>
      <c r="F51" s="114"/>
      <c r="G51" s="114"/>
      <c r="H51" s="114"/>
      <c r="I51" s="114"/>
      <c r="J51" s="115"/>
      <c r="K51" s="115"/>
      <c r="L51" s="116"/>
      <c r="M51" s="116"/>
    </row>
    <row r="52" spans="1:17" x14ac:dyDescent="0.25">
      <c r="A52" s="113"/>
      <c r="B52" s="114"/>
      <c r="C52" s="114"/>
      <c r="D52" s="114"/>
      <c r="E52" s="114"/>
      <c r="F52" s="114"/>
      <c r="G52" s="114"/>
      <c r="H52" s="114"/>
      <c r="I52" s="114"/>
      <c r="J52" s="115"/>
      <c r="K52" s="115"/>
      <c r="L52" s="116"/>
      <c r="M52" s="116"/>
    </row>
    <row r="53" spans="1:17" x14ac:dyDescent="0.25">
      <c r="A53" s="113"/>
      <c r="B53" s="114"/>
      <c r="C53" s="114"/>
      <c r="D53" s="114"/>
      <c r="E53" s="114"/>
      <c r="F53" s="114"/>
      <c r="G53" s="114"/>
      <c r="H53" s="114"/>
      <c r="I53" s="114"/>
      <c r="J53" s="115"/>
      <c r="K53" s="115"/>
      <c r="L53" s="116"/>
      <c r="M53" s="116"/>
    </row>
    <row r="54" spans="1:17" x14ac:dyDescent="0.25">
      <c r="A54" s="113"/>
      <c r="B54" s="114"/>
      <c r="C54" s="114"/>
      <c r="D54" s="114"/>
      <c r="E54" s="114"/>
      <c r="F54" s="114"/>
      <c r="G54" s="114"/>
      <c r="H54" s="114"/>
      <c r="I54" s="114"/>
      <c r="J54" s="115"/>
      <c r="K54" s="115"/>
      <c r="L54" s="116"/>
      <c r="M54" s="116"/>
    </row>
    <row r="55" spans="1:17" x14ac:dyDescent="0.25">
      <c r="A55" s="113"/>
      <c r="B55" s="114"/>
      <c r="C55" s="114"/>
      <c r="D55" s="114"/>
      <c r="E55" s="114"/>
      <c r="F55" s="114"/>
      <c r="G55" s="114"/>
      <c r="H55" s="114"/>
      <c r="I55" s="114"/>
      <c r="J55" s="115"/>
      <c r="K55" s="115"/>
      <c r="L55" s="116"/>
      <c r="M55" s="116"/>
    </row>
    <row r="56" spans="1:17" ht="6" customHeight="1" x14ac:dyDescent="0.25">
      <c r="A56" s="113"/>
      <c r="B56" s="114"/>
      <c r="C56" s="114"/>
      <c r="D56" s="114"/>
      <c r="E56" s="114"/>
      <c r="F56" s="114"/>
      <c r="G56" s="114"/>
      <c r="H56" s="114"/>
      <c r="I56" s="114"/>
      <c r="J56" s="115"/>
      <c r="K56" s="115"/>
      <c r="L56" s="116"/>
      <c r="M56" s="116"/>
    </row>
    <row r="57" spans="1:17" ht="6.75" customHeight="1" x14ac:dyDescent="0.25">
      <c r="A57" s="113"/>
      <c r="B57" s="114"/>
      <c r="C57" s="114"/>
      <c r="D57" s="114"/>
      <c r="E57" s="114"/>
      <c r="F57" s="114"/>
      <c r="G57" s="114"/>
      <c r="H57" s="114"/>
      <c r="I57" s="114"/>
      <c r="J57" s="115"/>
      <c r="K57" s="115"/>
      <c r="L57" s="116"/>
      <c r="M57" s="116"/>
    </row>
    <row r="58" spans="1:17" ht="3.75" customHeight="1" x14ac:dyDescent="0.25">
      <c r="A58" s="113"/>
      <c r="B58" s="114"/>
      <c r="C58" s="114"/>
      <c r="D58" s="114"/>
      <c r="E58" s="114"/>
      <c r="F58" s="114"/>
      <c r="G58" s="114"/>
      <c r="H58" s="114"/>
      <c r="I58" s="114"/>
      <c r="J58" s="115"/>
      <c r="K58" s="115"/>
      <c r="L58" s="116"/>
      <c r="M58" s="116"/>
    </row>
    <row r="59" spans="1:17" ht="2.25" customHeight="1" x14ac:dyDescent="0.25">
      <c r="A59" s="113"/>
      <c r="B59" s="114"/>
      <c r="C59" s="114"/>
      <c r="D59" s="114"/>
      <c r="E59" s="114"/>
      <c r="F59" s="114"/>
      <c r="G59" s="114"/>
      <c r="H59" s="114"/>
      <c r="I59" s="114"/>
      <c r="J59" s="115"/>
      <c r="K59" s="115"/>
      <c r="L59" s="116"/>
      <c r="M59" s="116"/>
    </row>
    <row r="60" spans="1:17" s="460" customFormat="1" ht="6" customHeight="1" x14ac:dyDescent="0.25">
      <c r="A60" s="113"/>
      <c r="B60" s="458"/>
      <c r="C60" s="458"/>
      <c r="D60" s="458"/>
      <c r="E60" s="458"/>
      <c r="F60" s="458"/>
      <c r="G60" s="458"/>
      <c r="H60" s="458"/>
      <c r="I60" s="458"/>
      <c r="J60" s="329"/>
      <c r="K60" s="329"/>
      <c r="L60" s="459"/>
      <c r="M60" s="459"/>
      <c r="N60" s="101"/>
      <c r="O60" s="101"/>
      <c r="P60" s="101"/>
      <c r="Q60" s="101"/>
    </row>
    <row r="61" spans="1:17" s="102" customFormat="1" ht="1.5" customHeight="1" x14ac:dyDescent="0.25">
      <c r="A61" s="113"/>
      <c r="B61" s="114"/>
      <c r="C61" s="114"/>
      <c r="D61" s="114"/>
      <c r="E61" s="114"/>
      <c r="F61" s="114"/>
      <c r="G61" s="114"/>
      <c r="H61" s="114"/>
      <c r="I61" s="114"/>
      <c r="J61" s="115"/>
      <c r="K61" s="115"/>
      <c r="L61" s="116"/>
      <c r="M61" s="116"/>
      <c r="N61" s="104"/>
      <c r="O61" s="104"/>
      <c r="P61" s="104"/>
      <c r="Q61" s="104"/>
    </row>
    <row r="62" spans="1:17" s="102" customFormat="1" ht="3" customHeight="1" x14ac:dyDescent="0.25">
      <c r="A62" s="113"/>
      <c r="B62" s="114"/>
      <c r="C62" s="114"/>
      <c r="D62" s="114"/>
      <c r="E62" s="114"/>
      <c r="F62" s="114"/>
      <c r="G62" s="114"/>
      <c r="H62" s="114"/>
      <c r="I62" s="114"/>
      <c r="J62" s="115"/>
      <c r="K62" s="115"/>
      <c r="L62" s="116"/>
      <c r="M62" s="116"/>
      <c r="N62" s="104"/>
      <c r="O62" s="104"/>
      <c r="P62" s="104"/>
      <c r="Q62" s="104"/>
    </row>
    <row r="63" spans="1:17" s="102" customFormat="1" ht="3" customHeight="1" x14ac:dyDescent="0.25">
      <c r="A63" s="113"/>
      <c r="B63" s="114"/>
      <c r="C63" s="114"/>
      <c r="D63" s="114"/>
      <c r="E63" s="114"/>
      <c r="F63" s="114"/>
      <c r="G63" s="114"/>
      <c r="H63" s="114"/>
      <c r="I63" s="114"/>
      <c r="J63" s="115"/>
      <c r="K63" s="115"/>
      <c r="L63" s="116"/>
      <c r="M63" s="116"/>
      <c r="N63" s="104"/>
      <c r="O63" s="104"/>
      <c r="P63" s="104"/>
      <c r="Q63" s="104"/>
    </row>
    <row r="64" spans="1:17" s="102" customFormat="1" hidden="1" x14ac:dyDescent="0.25">
      <c r="A64" s="113"/>
      <c r="B64" s="114"/>
      <c r="C64" s="114"/>
      <c r="D64" s="114"/>
      <c r="E64" s="114"/>
      <c r="F64" s="114"/>
      <c r="G64" s="114"/>
      <c r="H64" s="114"/>
      <c r="I64" s="114"/>
      <c r="J64" s="115"/>
      <c r="K64" s="115"/>
      <c r="L64" s="116"/>
      <c r="M64" s="116"/>
      <c r="N64" s="104"/>
      <c r="O64" s="104"/>
      <c r="P64" s="104"/>
      <c r="Q64" s="104"/>
    </row>
    <row r="65" spans="1:19" s="102" customFormat="1" ht="1.5" customHeight="1" x14ac:dyDescent="0.25">
      <c r="A65" s="115"/>
      <c r="B65" s="115"/>
      <c r="C65" s="115"/>
      <c r="D65" s="115"/>
      <c r="E65" s="115"/>
      <c r="F65" s="115"/>
      <c r="G65" s="115"/>
      <c r="H65" s="115"/>
      <c r="I65" s="115"/>
      <c r="J65" s="115"/>
      <c r="K65" s="115"/>
      <c r="L65" s="116"/>
      <c r="M65" s="116"/>
      <c r="N65" s="104"/>
      <c r="O65" s="104"/>
      <c r="P65" s="104"/>
      <c r="Q65" s="104"/>
    </row>
    <row r="66" spans="1:19" s="102" customFormat="1" ht="3" customHeight="1" x14ac:dyDescent="0.25">
      <c r="A66" s="115"/>
      <c r="B66" s="115"/>
      <c r="C66" s="115"/>
      <c r="D66" s="115"/>
      <c r="E66" s="115"/>
      <c r="F66" s="115"/>
      <c r="G66" s="115"/>
      <c r="H66" s="115"/>
      <c r="I66" s="115"/>
      <c r="J66" s="115"/>
      <c r="K66" s="115"/>
      <c r="L66" s="116"/>
      <c r="M66" s="116"/>
      <c r="N66" s="104"/>
      <c r="O66" s="104"/>
      <c r="P66" s="104"/>
      <c r="Q66" s="104"/>
    </row>
    <row r="67" spans="1:19" s="102" customFormat="1" ht="1.5" customHeight="1" x14ac:dyDescent="0.25">
      <c r="A67" s="115"/>
      <c r="B67" s="115"/>
      <c r="C67" s="115"/>
      <c r="D67" s="115"/>
      <c r="E67" s="115"/>
      <c r="F67" s="115"/>
      <c r="G67" s="115"/>
      <c r="H67" s="115"/>
      <c r="I67" s="115"/>
      <c r="J67" s="115"/>
      <c r="K67" s="115"/>
      <c r="L67" s="116"/>
      <c r="M67" s="116"/>
      <c r="N67" s="104"/>
      <c r="O67" s="104"/>
      <c r="P67" s="104"/>
      <c r="Q67" s="104"/>
    </row>
    <row r="68" spans="1:19" s="161" customFormat="1" ht="21" x14ac:dyDescent="0.4">
      <c r="A68" s="159" t="s">
        <v>147</v>
      </c>
      <c r="B68" s="159"/>
      <c r="C68" s="159"/>
      <c r="D68" s="159"/>
      <c r="E68" s="159"/>
      <c r="F68" s="159"/>
      <c r="G68" s="159"/>
      <c r="H68" s="159"/>
      <c r="I68" s="159"/>
      <c r="J68" s="159"/>
      <c r="K68" s="159"/>
      <c r="L68" s="160"/>
      <c r="M68" s="160"/>
      <c r="N68" s="149"/>
      <c r="O68" s="149"/>
      <c r="P68" s="149"/>
      <c r="Q68" s="149"/>
    </row>
    <row r="69" spans="1:19" s="161" customFormat="1" ht="9" customHeight="1" x14ac:dyDescent="0.3">
      <c r="A69" s="162"/>
      <c r="B69" s="162"/>
      <c r="C69" s="162"/>
      <c r="D69" s="162"/>
      <c r="E69" s="162"/>
      <c r="F69" s="162"/>
      <c r="G69" s="162"/>
      <c r="H69" s="162"/>
      <c r="I69" s="162"/>
      <c r="J69" s="162"/>
      <c r="K69" s="162"/>
      <c r="L69" s="163"/>
      <c r="M69" s="163"/>
      <c r="N69" s="149"/>
      <c r="O69" s="149"/>
      <c r="P69" s="149"/>
      <c r="Q69" s="149"/>
    </row>
    <row r="70" spans="1:19" s="166" customFormat="1" ht="12.75" customHeight="1" x14ac:dyDescent="0.25">
      <c r="A70" s="107"/>
      <c r="B70" s="107"/>
      <c r="C70" s="107"/>
      <c r="D70" s="107"/>
      <c r="E70" s="107"/>
      <c r="F70" s="107"/>
      <c r="G70" s="107"/>
      <c r="H70" s="107"/>
      <c r="I70" s="107"/>
      <c r="J70" s="107"/>
      <c r="K70" s="107"/>
      <c r="L70" s="164"/>
      <c r="M70" s="164"/>
      <c r="N70" s="107"/>
      <c r="O70" s="165"/>
      <c r="P70" s="107"/>
      <c r="Q70" s="107"/>
      <c r="S70" s="161"/>
    </row>
    <row r="71" spans="1:19" s="9" customFormat="1" ht="12.75" customHeight="1" x14ac:dyDescent="0.25">
      <c r="A71" s="107"/>
      <c r="B71" s="107"/>
      <c r="C71" s="107"/>
      <c r="D71" s="167" t="s">
        <v>150</v>
      </c>
      <c r="E71" s="410"/>
      <c r="F71" s="19"/>
      <c r="G71" s="20"/>
      <c r="H71" s="107"/>
      <c r="I71" s="167" t="s">
        <v>47</v>
      </c>
      <c r="J71" s="45">
        <v>1</v>
      </c>
      <c r="K71" s="105" t="s">
        <v>61</v>
      </c>
      <c r="L71" s="164"/>
      <c r="M71" s="164"/>
      <c r="N71" s="107"/>
      <c r="O71" s="18"/>
      <c r="P71" s="17"/>
      <c r="Q71" s="17"/>
      <c r="S71" s="1"/>
    </row>
    <row r="72" spans="1:19" s="9" customFormat="1" ht="12.75" customHeight="1" x14ac:dyDescent="0.25">
      <c r="A72" s="107"/>
      <c r="B72" s="107"/>
      <c r="C72" s="107"/>
      <c r="D72" s="167" t="s">
        <v>64</v>
      </c>
      <c r="E72" s="19"/>
      <c r="F72" s="19"/>
      <c r="G72" s="20"/>
      <c r="H72" s="107"/>
      <c r="I72" s="107"/>
      <c r="J72" s="21"/>
      <c r="K72" s="107"/>
      <c r="L72" s="164"/>
      <c r="M72" s="164"/>
      <c r="N72" s="107"/>
      <c r="O72" s="18"/>
      <c r="P72" s="17"/>
      <c r="Q72" s="17"/>
      <c r="S72" s="1"/>
    </row>
    <row r="73" spans="1:19" s="9" customFormat="1" ht="12.75" customHeight="1" x14ac:dyDescent="0.25">
      <c r="A73" s="107"/>
      <c r="B73" s="107"/>
      <c r="C73" s="107"/>
      <c r="D73" s="167" t="s">
        <v>65</v>
      </c>
      <c r="E73" s="19"/>
      <c r="F73" s="19"/>
      <c r="G73" s="20"/>
      <c r="H73" s="107"/>
      <c r="I73" s="167" t="s">
        <v>66</v>
      </c>
      <c r="J73" s="404"/>
      <c r="K73" s="107"/>
      <c r="L73" s="164"/>
      <c r="M73" s="164" t="s">
        <v>224</v>
      </c>
      <c r="N73" s="107"/>
      <c r="O73" s="18"/>
      <c r="P73" s="17"/>
      <c r="Q73" s="17"/>
      <c r="S73" s="1"/>
    </row>
    <row r="74" spans="1:19" s="9" customFormat="1" ht="12.75" customHeight="1" x14ac:dyDescent="0.25">
      <c r="A74" s="107"/>
      <c r="B74" s="107"/>
      <c r="C74" s="107"/>
      <c r="D74" s="107"/>
      <c r="E74" s="107"/>
      <c r="F74" s="107"/>
      <c r="G74" s="107"/>
      <c r="H74" s="107"/>
      <c r="I74" s="107"/>
      <c r="J74" s="107"/>
      <c r="K74" s="107"/>
      <c r="L74" s="164"/>
      <c r="M74" s="164" t="s">
        <v>225</v>
      </c>
      <c r="N74" s="107"/>
      <c r="O74" s="18"/>
      <c r="P74" s="17"/>
      <c r="Q74" s="17"/>
      <c r="S74" s="1"/>
    </row>
    <row r="75" spans="1:19" ht="12.75" customHeight="1" x14ac:dyDescent="0.25">
      <c r="A75" s="104"/>
      <c r="B75" s="104"/>
      <c r="C75" s="108"/>
      <c r="D75" s="167" t="s">
        <v>106</v>
      </c>
      <c r="E75" s="474"/>
      <c r="F75" s="475"/>
      <c r="G75" s="475"/>
      <c r="H75" s="475"/>
      <c r="I75" s="199"/>
      <c r="J75" s="199"/>
      <c r="K75" s="199"/>
      <c r="M75" s="164" t="s">
        <v>226</v>
      </c>
    </row>
    <row r="76" spans="1:19" ht="12.75" customHeight="1" x14ac:dyDescent="0.25">
      <c r="A76" s="104"/>
      <c r="B76" s="104"/>
      <c r="C76" s="108"/>
      <c r="D76" s="167" t="s">
        <v>107</v>
      </c>
      <c r="E76" s="475"/>
      <c r="F76" s="475"/>
      <c r="G76" s="475"/>
      <c r="H76" s="475"/>
      <c r="I76" s="199"/>
      <c r="J76" s="199"/>
      <c r="K76" s="199"/>
      <c r="L76" s="127"/>
      <c r="M76" s="164" t="s">
        <v>227</v>
      </c>
      <c r="R76" s="6"/>
      <c r="S76" s="6"/>
    </row>
    <row r="77" spans="1:19" ht="12.75" customHeight="1" x14ac:dyDescent="0.25">
      <c r="A77" s="104"/>
      <c r="B77" s="104"/>
      <c r="C77" s="108"/>
      <c r="D77" s="167"/>
      <c r="E77" s="475"/>
      <c r="F77" s="475"/>
      <c r="G77" s="475"/>
      <c r="H77" s="475"/>
      <c r="I77" s="199"/>
      <c r="J77" s="199"/>
      <c r="K77" s="199"/>
      <c r="M77" s="164" t="s">
        <v>228</v>
      </c>
    </row>
    <row r="78" spans="1:19" ht="12.75" customHeight="1" x14ac:dyDescent="0.25">
      <c r="A78" s="104"/>
      <c r="B78" s="104"/>
      <c r="C78" s="104"/>
      <c r="D78" s="104"/>
      <c r="E78" s="475"/>
      <c r="F78" s="475"/>
      <c r="G78" s="475"/>
      <c r="H78" s="475"/>
      <c r="I78" s="104"/>
      <c r="J78" s="104"/>
      <c r="K78" s="104"/>
      <c r="L78" s="178"/>
      <c r="M78" s="164" t="s">
        <v>229</v>
      </c>
    </row>
    <row r="79" spans="1:19" ht="7.5" customHeight="1" x14ac:dyDescent="0.25">
      <c r="A79" s="104"/>
      <c r="B79" s="104"/>
      <c r="C79" s="104"/>
      <c r="D79" s="104"/>
      <c r="E79" s="177"/>
      <c r="F79" s="177"/>
      <c r="G79" s="177"/>
      <c r="H79" s="177"/>
      <c r="I79" s="104"/>
      <c r="J79" s="104"/>
      <c r="K79" s="104"/>
      <c r="L79" s="178"/>
      <c r="M79" s="178"/>
    </row>
    <row r="80" spans="1:19" ht="6" customHeight="1" x14ac:dyDescent="0.25">
      <c r="A80" s="104"/>
      <c r="B80" s="104"/>
      <c r="C80" s="104"/>
      <c r="D80" s="104"/>
      <c r="E80" s="177"/>
      <c r="F80" s="177"/>
      <c r="G80" s="177"/>
      <c r="H80" s="177"/>
      <c r="I80" s="104"/>
      <c r="J80" s="104"/>
      <c r="K80" s="104"/>
      <c r="L80" s="178"/>
      <c r="M80" s="178"/>
    </row>
    <row r="81" spans="1:17" ht="5.25" customHeight="1" x14ac:dyDescent="0.25">
      <c r="A81" s="104"/>
      <c r="B81" s="104"/>
      <c r="C81" s="104"/>
      <c r="D81" s="104"/>
      <c r="E81" s="177"/>
      <c r="F81" s="177"/>
      <c r="G81" s="177"/>
      <c r="H81" s="177"/>
      <c r="I81" s="104"/>
      <c r="J81" s="104"/>
      <c r="K81" s="104"/>
      <c r="L81" s="178"/>
      <c r="M81" s="178"/>
    </row>
    <row r="82" spans="1:17" ht="21" x14ac:dyDescent="0.4">
      <c r="A82" s="168" t="s">
        <v>235</v>
      </c>
      <c r="B82" s="168"/>
      <c r="C82" s="168"/>
      <c r="D82" s="168"/>
      <c r="E82" s="168"/>
      <c r="F82" s="168"/>
      <c r="G82" s="168"/>
      <c r="H82" s="168"/>
      <c r="I82" s="168"/>
      <c r="J82" s="168"/>
      <c r="K82" s="168"/>
      <c r="L82" s="150"/>
      <c r="M82" s="150"/>
      <c r="N82" s="150"/>
    </row>
    <row r="83" spans="1:17" ht="13.8" thickBot="1" x14ac:dyDescent="0.3">
      <c r="A83" s="104"/>
      <c r="B83" s="104"/>
      <c r="C83" s="104"/>
      <c r="D83" s="104"/>
      <c r="E83" s="104"/>
      <c r="F83" s="104"/>
      <c r="G83" s="104"/>
      <c r="H83" s="104"/>
      <c r="I83" s="104"/>
      <c r="J83" s="104"/>
      <c r="K83" s="104"/>
    </row>
    <row r="84" spans="1:17" ht="3.75" customHeight="1" x14ac:dyDescent="0.25">
      <c r="A84" s="169"/>
      <c r="B84" s="111"/>
      <c r="C84" s="111"/>
      <c r="D84" s="111"/>
      <c r="E84" s="111"/>
      <c r="F84" s="145"/>
      <c r="G84" s="169"/>
      <c r="H84" s="111"/>
      <c r="I84" s="111"/>
      <c r="J84" s="169"/>
      <c r="K84" s="111"/>
      <c r="L84" s="145"/>
      <c r="M84" s="101"/>
    </row>
    <row r="85" spans="1:17" s="14" customFormat="1" ht="15.6" x14ac:dyDescent="0.3">
      <c r="A85" s="170"/>
      <c r="B85" s="171" t="s">
        <v>83</v>
      </c>
      <c r="C85" s="172"/>
      <c r="D85" s="172"/>
      <c r="E85" s="172"/>
      <c r="F85" s="179"/>
      <c r="G85" s="180" t="s">
        <v>77</v>
      </c>
      <c r="H85" s="181"/>
      <c r="I85" s="181"/>
      <c r="J85" s="180" t="s">
        <v>78</v>
      </c>
      <c r="K85" s="181"/>
      <c r="L85" s="182"/>
      <c r="M85" s="181"/>
      <c r="N85" s="151"/>
      <c r="O85" s="31"/>
      <c r="P85" s="31"/>
      <c r="Q85" s="31"/>
    </row>
    <row r="86" spans="1:17" ht="3" customHeight="1" x14ac:dyDescent="0.25">
      <c r="A86" s="173"/>
      <c r="B86" s="174"/>
      <c r="C86" s="174"/>
      <c r="D86" s="174"/>
      <c r="E86" s="174"/>
      <c r="F86" s="183"/>
      <c r="G86" s="184"/>
      <c r="H86" s="185"/>
      <c r="I86" s="185"/>
      <c r="J86" s="184"/>
      <c r="K86" s="185"/>
      <c r="L86" s="186"/>
      <c r="M86" s="135"/>
    </row>
    <row r="87" spans="1:17" x14ac:dyDescent="0.25">
      <c r="A87" s="175"/>
      <c r="B87" s="110"/>
      <c r="C87" s="110" t="s">
        <v>82</v>
      </c>
      <c r="D87" s="110"/>
      <c r="E87" s="187" t="s">
        <v>216</v>
      </c>
      <c r="F87" s="188" t="s">
        <v>79</v>
      </c>
      <c r="G87" s="189" t="s">
        <v>80</v>
      </c>
      <c r="H87" s="190" t="s">
        <v>61</v>
      </c>
      <c r="I87" s="191" t="s">
        <v>67</v>
      </c>
      <c r="J87" s="189" t="s">
        <v>81</v>
      </c>
      <c r="K87" s="191" t="s">
        <v>61</v>
      </c>
      <c r="L87" s="192" t="s">
        <v>67</v>
      </c>
      <c r="M87" s="289"/>
    </row>
    <row r="88" spans="1:17" x14ac:dyDescent="0.25">
      <c r="A88" s="176"/>
      <c r="B88" s="101"/>
      <c r="C88" s="101"/>
      <c r="D88" s="101"/>
      <c r="E88" s="193"/>
      <c r="F88" s="194"/>
      <c r="G88" s="195"/>
      <c r="H88" s="196"/>
      <c r="I88" s="197"/>
      <c r="J88" s="195"/>
      <c r="K88" s="197"/>
      <c r="L88" s="198"/>
      <c r="M88" s="289"/>
    </row>
    <row r="89" spans="1:17" outlineLevel="1" x14ac:dyDescent="0.25">
      <c r="A89" s="176"/>
      <c r="B89" s="101"/>
      <c r="C89" s="101" t="s">
        <v>72</v>
      </c>
      <c r="D89" s="101"/>
      <c r="E89" s="229">
        <v>1</v>
      </c>
      <c r="F89" s="230">
        <v>1</v>
      </c>
      <c r="G89" s="361">
        <v>0</v>
      </c>
      <c r="H89" s="216" t="str">
        <f t="shared" ref="H89:H98" si="0">IF(G89=0,(""),(E89*G89))</f>
        <v/>
      </c>
      <c r="I89" s="217" t="str">
        <f t="shared" ref="I89:I98" si="1">IF(G89=0,(""),(F89*G89))</f>
        <v/>
      </c>
      <c r="J89" s="362">
        <v>0</v>
      </c>
      <c r="K89" s="217" t="str">
        <f t="shared" ref="K89:K99" si="2">IF(J89=0,(""),(E89*J89))</f>
        <v/>
      </c>
      <c r="L89" s="219" t="str">
        <f>IF(J89=0,(""),(F89*J89))</f>
        <v/>
      </c>
      <c r="M89" s="399"/>
    </row>
    <row r="90" spans="1:17" outlineLevel="1" x14ac:dyDescent="0.25">
      <c r="A90" s="176"/>
      <c r="B90" s="101"/>
      <c r="C90" s="101" t="s">
        <v>68</v>
      </c>
      <c r="D90" s="101"/>
      <c r="E90" s="229">
        <v>0.6</v>
      </c>
      <c r="F90" s="230">
        <v>0.8</v>
      </c>
      <c r="G90" s="361">
        <v>0</v>
      </c>
      <c r="H90" s="216" t="str">
        <f t="shared" si="0"/>
        <v/>
      </c>
      <c r="I90" s="217" t="str">
        <f t="shared" si="1"/>
        <v/>
      </c>
      <c r="J90" s="362">
        <v>0</v>
      </c>
      <c r="K90" s="217" t="str">
        <f t="shared" si="2"/>
        <v/>
      </c>
      <c r="L90" s="219" t="str">
        <f t="shared" ref="L90:L98" si="3">IF(J90=0,(""),(F90*J90))</f>
        <v/>
      </c>
      <c r="M90" s="399"/>
    </row>
    <row r="91" spans="1:17" outlineLevel="1" x14ac:dyDescent="0.25">
      <c r="A91" s="176"/>
      <c r="B91" s="101"/>
      <c r="C91" s="101" t="s">
        <v>69</v>
      </c>
      <c r="D91" s="101"/>
      <c r="E91" s="229">
        <v>0.4</v>
      </c>
      <c r="F91" s="230">
        <v>0.6</v>
      </c>
      <c r="G91" s="361">
        <v>0</v>
      </c>
      <c r="H91" s="216" t="str">
        <f t="shared" si="0"/>
        <v/>
      </c>
      <c r="I91" s="217" t="str">
        <f t="shared" si="1"/>
        <v/>
      </c>
      <c r="J91" s="362">
        <v>0</v>
      </c>
      <c r="K91" s="217" t="str">
        <f t="shared" si="2"/>
        <v/>
      </c>
      <c r="L91" s="219" t="str">
        <f t="shared" si="3"/>
        <v/>
      </c>
      <c r="M91" s="399"/>
    </row>
    <row r="92" spans="1:17" outlineLevel="1" x14ac:dyDescent="0.25">
      <c r="A92" s="176"/>
      <c r="B92" s="101"/>
      <c r="C92" s="101" t="s">
        <v>244</v>
      </c>
      <c r="D92" s="101"/>
      <c r="E92" s="229">
        <v>0.33</v>
      </c>
      <c r="F92" s="230">
        <v>0.33</v>
      </c>
      <c r="G92" s="361">
        <v>0</v>
      </c>
      <c r="H92" s="216" t="str">
        <f t="shared" si="0"/>
        <v/>
      </c>
      <c r="I92" s="217" t="str">
        <f t="shared" si="1"/>
        <v/>
      </c>
      <c r="J92" s="362">
        <v>0</v>
      </c>
      <c r="K92" s="217" t="str">
        <f t="shared" si="2"/>
        <v/>
      </c>
      <c r="L92" s="219" t="str">
        <f t="shared" si="3"/>
        <v/>
      </c>
      <c r="M92" s="399"/>
    </row>
    <row r="93" spans="1:17" outlineLevel="1" x14ac:dyDescent="0.25">
      <c r="A93" s="176"/>
      <c r="B93" s="101"/>
      <c r="C93" s="101" t="s">
        <v>73</v>
      </c>
      <c r="D93" s="101"/>
      <c r="E93" s="229">
        <v>1</v>
      </c>
      <c r="F93" s="230">
        <v>1</v>
      </c>
      <c r="G93" s="361">
        <v>0</v>
      </c>
      <c r="H93" s="216" t="str">
        <f t="shared" si="0"/>
        <v/>
      </c>
      <c r="I93" s="217" t="str">
        <f t="shared" si="1"/>
        <v/>
      </c>
      <c r="J93" s="362">
        <v>0</v>
      </c>
      <c r="K93" s="217" t="str">
        <f t="shared" si="2"/>
        <v/>
      </c>
      <c r="L93" s="219" t="str">
        <f t="shared" si="3"/>
        <v/>
      </c>
      <c r="M93" s="399"/>
    </row>
    <row r="94" spans="1:17" outlineLevel="1" x14ac:dyDescent="0.25">
      <c r="A94" s="176"/>
      <c r="B94" s="101"/>
      <c r="C94" s="101" t="s">
        <v>74</v>
      </c>
      <c r="D94" s="101"/>
      <c r="E94" s="229">
        <v>0.13</v>
      </c>
      <c r="F94" s="230">
        <v>0.13</v>
      </c>
      <c r="G94" s="361">
        <v>0</v>
      </c>
      <c r="H94" s="216" t="str">
        <f t="shared" si="0"/>
        <v/>
      </c>
      <c r="I94" s="217" t="str">
        <f t="shared" si="1"/>
        <v/>
      </c>
      <c r="J94" s="362">
        <v>0</v>
      </c>
      <c r="K94" s="217" t="str">
        <f t="shared" si="2"/>
        <v/>
      </c>
      <c r="L94" s="219" t="str">
        <f t="shared" si="3"/>
        <v/>
      </c>
      <c r="M94" s="399"/>
    </row>
    <row r="95" spans="1:17" outlineLevel="1" x14ac:dyDescent="0.25">
      <c r="A95" s="176"/>
      <c r="B95" s="101"/>
      <c r="C95" s="101" t="s">
        <v>75</v>
      </c>
      <c r="D95" s="101"/>
      <c r="E95" s="229">
        <v>0.13</v>
      </c>
      <c r="F95" s="230">
        <v>0.13</v>
      </c>
      <c r="G95" s="361">
        <v>0</v>
      </c>
      <c r="H95" s="216" t="str">
        <f t="shared" si="0"/>
        <v/>
      </c>
      <c r="I95" s="217" t="str">
        <f t="shared" si="1"/>
        <v/>
      </c>
      <c r="J95" s="362">
        <v>0</v>
      </c>
      <c r="K95" s="217" t="str">
        <f t="shared" si="2"/>
        <v/>
      </c>
      <c r="L95" s="219" t="str">
        <f t="shared" si="3"/>
        <v/>
      </c>
      <c r="M95" s="399"/>
    </row>
    <row r="96" spans="1:17" outlineLevel="1" x14ac:dyDescent="0.25">
      <c r="A96" s="176"/>
      <c r="B96" s="101"/>
      <c r="C96" s="101" t="s">
        <v>76</v>
      </c>
      <c r="D96" s="101"/>
      <c r="E96" s="229">
        <v>0.33</v>
      </c>
      <c r="F96" s="230">
        <v>0.33</v>
      </c>
      <c r="G96" s="361">
        <v>0</v>
      </c>
      <c r="H96" s="216" t="str">
        <f t="shared" si="0"/>
        <v/>
      </c>
      <c r="I96" s="217" t="str">
        <f t="shared" si="1"/>
        <v/>
      </c>
      <c r="J96" s="362">
        <v>0</v>
      </c>
      <c r="K96" s="217" t="str">
        <f t="shared" si="2"/>
        <v/>
      </c>
      <c r="L96" s="219" t="str">
        <f t="shared" si="3"/>
        <v/>
      </c>
      <c r="M96" s="399"/>
    </row>
    <row r="97" spans="1:17" outlineLevel="1" x14ac:dyDescent="0.25">
      <c r="A97" s="176"/>
      <c r="B97" s="101"/>
      <c r="C97" s="101" t="s">
        <v>71</v>
      </c>
      <c r="D97" s="101"/>
      <c r="E97" s="229">
        <v>0.1</v>
      </c>
      <c r="F97" s="230">
        <v>0.3</v>
      </c>
      <c r="G97" s="361">
        <v>0</v>
      </c>
      <c r="H97" s="216" t="str">
        <f t="shared" si="0"/>
        <v/>
      </c>
      <c r="I97" s="217" t="str">
        <f t="shared" si="1"/>
        <v/>
      </c>
      <c r="J97" s="362">
        <v>0</v>
      </c>
      <c r="K97" s="217" t="str">
        <f t="shared" si="2"/>
        <v/>
      </c>
      <c r="L97" s="219" t="str">
        <f t="shared" si="3"/>
        <v/>
      </c>
      <c r="M97" s="399"/>
    </row>
    <row r="98" spans="1:17" outlineLevel="1" x14ac:dyDescent="0.25">
      <c r="A98" s="176"/>
      <c r="B98" s="101"/>
      <c r="C98" s="34"/>
      <c r="D98" s="34"/>
      <c r="E98" s="35"/>
      <c r="F98" s="36"/>
      <c r="G98" s="361">
        <v>0</v>
      </c>
      <c r="H98" s="216" t="str">
        <f t="shared" si="0"/>
        <v/>
      </c>
      <c r="I98" s="217" t="str">
        <f t="shared" si="1"/>
        <v/>
      </c>
      <c r="J98" s="362">
        <v>0</v>
      </c>
      <c r="K98" s="217" t="str">
        <f t="shared" si="2"/>
        <v/>
      </c>
      <c r="L98" s="219" t="str">
        <f t="shared" si="3"/>
        <v/>
      </c>
      <c r="M98" s="399"/>
    </row>
    <row r="99" spans="1:17" outlineLevel="1" x14ac:dyDescent="0.25">
      <c r="A99" s="176"/>
      <c r="B99" s="101"/>
      <c r="C99" s="101"/>
      <c r="D99" s="101"/>
      <c r="E99" s="193"/>
      <c r="F99" s="194"/>
      <c r="G99" s="176"/>
      <c r="H99" s="216"/>
      <c r="I99" s="217"/>
      <c r="J99" s="218"/>
      <c r="K99" s="217" t="str">
        <f t="shared" si="2"/>
        <v/>
      </c>
      <c r="L99" s="219"/>
      <c r="M99" s="399"/>
    </row>
    <row r="100" spans="1:17" s="3" customFormat="1" ht="13.8" thickBot="1" x14ac:dyDescent="0.3">
      <c r="A100" s="112"/>
      <c r="B100" s="109"/>
      <c r="C100" s="109" t="s">
        <v>102</v>
      </c>
      <c r="D100" s="109"/>
      <c r="E100" s="220"/>
      <c r="F100" s="221"/>
      <c r="G100" s="112"/>
      <c r="H100" s="222">
        <f>SUM(H89:H98)</f>
        <v>0</v>
      </c>
      <c r="I100" s="223">
        <f>SUM(I89:I98)</f>
        <v>0</v>
      </c>
      <c r="J100" s="224"/>
      <c r="K100" s="225">
        <f>SUM(K89:K98)</f>
        <v>0</v>
      </c>
      <c r="L100" s="223">
        <f>SUM(L89:L98)</f>
        <v>0</v>
      </c>
      <c r="M100" s="400"/>
      <c r="N100" s="105"/>
      <c r="O100" s="22"/>
      <c r="P100" s="22"/>
      <c r="Q100" s="22"/>
    </row>
    <row r="101" spans="1:17" ht="13.8" thickTop="1" x14ac:dyDescent="0.25">
      <c r="A101" s="173"/>
      <c r="B101" s="174"/>
      <c r="C101" s="174"/>
      <c r="D101" s="174"/>
      <c r="E101" s="226"/>
      <c r="F101" s="227"/>
      <c r="G101" s="173"/>
      <c r="H101" s="226"/>
      <c r="I101" s="228"/>
      <c r="J101" s="173"/>
      <c r="K101" s="228"/>
      <c r="L101" s="227"/>
      <c r="M101" s="101"/>
    </row>
    <row r="102" spans="1:17" ht="5.25" customHeight="1" x14ac:dyDescent="0.25">
      <c r="A102" s="176"/>
      <c r="B102" s="101"/>
      <c r="C102" s="101"/>
      <c r="D102" s="101"/>
      <c r="E102" s="101"/>
      <c r="F102" s="144"/>
      <c r="G102" s="176"/>
      <c r="H102" s="101"/>
      <c r="I102" s="101"/>
      <c r="J102" s="176"/>
      <c r="K102" s="101"/>
      <c r="L102" s="144"/>
      <c r="M102" s="101"/>
    </row>
    <row r="103" spans="1:17" s="14" customFormat="1" ht="15.6" x14ac:dyDescent="0.3">
      <c r="A103" s="170"/>
      <c r="B103" s="171" t="s">
        <v>84</v>
      </c>
      <c r="C103" s="172"/>
      <c r="D103" s="172"/>
      <c r="E103" s="172"/>
      <c r="F103" s="179"/>
      <c r="G103" s="180" t="s">
        <v>77</v>
      </c>
      <c r="H103" s="181"/>
      <c r="I103" s="181"/>
      <c r="J103" s="180" t="s">
        <v>78</v>
      </c>
      <c r="K103" s="181"/>
      <c r="L103" s="182"/>
      <c r="M103" s="181"/>
      <c r="N103" s="151"/>
      <c r="O103" s="31"/>
      <c r="P103" s="31"/>
      <c r="Q103" s="31"/>
    </row>
    <row r="104" spans="1:17" ht="4.5" customHeight="1" x14ac:dyDescent="0.25">
      <c r="A104" s="173"/>
      <c r="B104" s="174"/>
      <c r="C104" s="174"/>
      <c r="D104" s="174"/>
      <c r="E104" s="174"/>
      <c r="F104" s="183"/>
      <c r="G104" s="173"/>
      <c r="H104" s="174"/>
      <c r="I104" s="174"/>
      <c r="J104" s="173"/>
      <c r="K104" s="174"/>
      <c r="L104" s="183"/>
      <c r="M104" s="101"/>
    </row>
    <row r="105" spans="1:17" x14ac:dyDescent="0.25">
      <c r="A105" s="176"/>
      <c r="B105" s="101"/>
      <c r="C105" s="101"/>
      <c r="D105" s="101"/>
      <c r="E105" s="101"/>
      <c r="F105" s="144"/>
      <c r="G105" s="176"/>
      <c r="H105" s="101"/>
      <c r="I105" s="101"/>
      <c r="J105" s="176"/>
      <c r="K105" s="101"/>
      <c r="L105" s="144"/>
      <c r="M105" s="101"/>
    </row>
    <row r="106" spans="1:17" x14ac:dyDescent="0.25">
      <c r="A106" s="176"/>
      <c r="B106" s="101"/>
      <c r="C106" s="101" t="s">
        <v>85</v>
      </c>
      <c r="D106" s="101"/>
      <c r="E106" s="101"/>
      <c r="F106" s="231"/>
      <c r="G106" s="232" t="s">
        <v>100</v>
      </c>
      <c r="H106" s="34"/>
      <c r="I106" s="37"/>
      <c r="J106" s="232" t="s">
        <v>100</v>
      </c>
      <c r="K106" s="34"/>
      <c r="L106" s="38"/>
      <c r="M106" s="37"/>
    </row>
    <row r="107" spans="1:17" x14ac:dyDescent="0.25">
      <c r="A107" s="176"/>
      <c r="B107" s="101"/>
      <c r="C107" s="101" t="s">
        <v>85</v>
      </c>
      <c r="D107" s="101"/>
      <c r="E107" s="101"/>
      <c r="F107" s="231"/>
      <c r="G107" s="176"/>
      <c r="H107" s="39">
        <v>0</v>
      </c>
      <c r="I107" s="101" t="s">
        <v>98</v>
      </c>
      <c r="J107" s="176"/>
      <c r="K107" s="39">
        <v>0</v>
      </c>
      <c r="L107" s="144" t="s">
        <v>98</v>
      </c>
      <c r="M107" s="101"/>
    </row>
    <row r="108" spans="1:17" x14ac:dyDescent="0.25">
      <c r="A108" s="176"/>
      <c r="B108" s="101"/>
      <c r="C108" s="101" t="s">
        <v>86</v>
      </c>
      <c r="D108" s="101"/>
      <c r="E108" s="101"/>
      <c r="F108" s="231"/>
      <c r="G108" s="176"/>
      <c r="H108" s="39">
        <v>0</v>
      </c>
      <c r="I108" s="101" t="s">
        <v>98</v>
      </c>
      <c r="J108" s="176"/>
      <c r="K108" s="39">
        <v>0</v>
      </c>
      <c r="L108" s="144" t="s">
        <v>98</v>
      </c>
      <c r="M108" s="101"/>
    </row>
    <row r="109" spans="1:17" x14ac:dyDescent="0.25">
      <c r="A109" s="176"/>
      <c r="B109" s="101"/>
      <c r="C109" s="101" t="s">
        <v>87</v>
      </c>
      <c r="D109" s="101"/>
      <c r="E109" s="101"/>
      <c r="F109" s="231"/>
      <c r="G109" s="176"/>
      <c r="H109" s="39">
        <v>0</v>
      </c>
      <c r="I109" s="101" t="s">
        <v>98</v>
      </c>
      <c r="J109" s="176"/>
      <c r="K109" s="39">
        <v>0</v>
      </c>
      <c r="L109" s="144" t="s">
        <v>98</v>
      </c>
      <c r="M109" s="101"/>
    </row>
    <row r="110" spans="1:17" x14ac:dyDescent="0.25">
      <c r="A110" s="176"/>
      <c r="B110" s="101"/>
      <c r="C110" s="101" t="s">
        <v>88</v>
      </c>
      <c r="D110" s="101"/>
      <c r="E110" s="101"/>
      <c r="F110" s="231"/>
      <c r="G110" s="176"/>
      <c r="H110" s="39">
        <v>0</v>
      </c>
      <c r="I110" s="101" t="s">
        <v>98</v>
      </c>
      <c r="J110" s="176"/>
      <c r="K110" s="39">
        <v>0</v>
      </c>
      <c r="L110" s="144" t="s">
        <v>98</v>
      </c>
      <c r="M110" s="101"/>
    </row>
    <row r="111" spans="1:17" x14ac:dyDescent="0.25">
      <c r="A111" s="176"/>
      <c r="B111" s="101"/>
      <c r="C111" s="101"/>
      <c r="D111" s="101"/>
      <c r="E111" s="101"/>
      <c r="F111" s="231"/>
      <c r="G111" s="176"/>
      <c r="H111" s="39">
        <v>0</v>
      </c>
      <c r="I111" s="101" t="s">
        <v>98</v>
      </c>
      <c r="J111" s="176"/>
      <c r="K111" s="39">
        <v>0</v>
      </c>
      <c r="L111" s="144" t="s">
        <v>98</v>
      </c>
      <c r="M111" s="101"/>
    </row>
    <row r="112" spans="1:17" x14ac:dyDescent="0.25">
      <c r="A112" s="176"/>
      <c r="B112" s="101"/>
      <c r="C112" s="101" t="s">
        <v>89</v>
      </c>
      <c r="D112" s="101"/>
      <c r="E112" s="101"/>
      <c r="F112" s="231"/>
      <c r="G112" s="232" t="s">
        <v>100</v>
      </c>
      <c r="H112" s="34"/>
      <c r="I112" s="37"/>
      <c r="J112" s="232" t="s">
        <v>100</v>
      </c>
      <c r="K112" s="34"/>
      <c r="L112" s="38"/>
      <c r="M112" s="37"/>
    </row>
    <row r="113" spans="1:17" x14ac:dyDescent="0.25">
      <c r="A113" s="176"/>
      <c r="B113" s="101"/>
      <c r="C113" s="101" t="s">
        <v>89</v>
      </c>
      <c r="D113" s="101"/>
      <c r="E113" s="101"/>
      <c r="F113" s="231"/>
      <c r="G113" s="176"/>
      <c r="H113" s="39">
        <v>0</v>
      </c>
      <c r="I113" s="101" t="s">
        <v>98</v>
      </c>
      <c r="J113" s="176"/>
      <c r="K113" s="39">
        <v>0</v>
      </c>
      <c r="L113" s="144" t="s">
        <v>98</v>
      </c>
      <c r="M113" s="101"/>
    </row>
    <row r="114" spans="1:17" x14ac:dyDescent="0.25">
      <c r="A114" s="176"/>
      <c r="B114" s="101"/>
      <c r="C114" s="101"/>
      <c r="D114" s="101"/>
      <c r="E114" s="101"/>
      <c r="F114" s="231"/>
      <c r="G114" s="176"/>
      <c r="H114" s="28"/>
      <c r="I114" s="101"/>
      <c r="J114" s="176"/>
      <c r="K114" s="28"/>
      <c r="L114" s="144"/>
      <c r="M114" s="101"/>
    </row>
    <row r="115" spans="1:17" x14ac:dyDescent="0.25">
      <c r="A115" s="176"/>
      <c r="B115" s="101"/>
      <c r="C115" s="101" t="s">
        <v>101</v>
      </c>
      <c r="D115" s="101"/>
      <c r="E115" s="101"/>
      <c r="F115" s="231"/>
      <c r="G115" s="176"/>
      <c r="H115" s="39">
        <v>0</v>
      </c>
      <c r="I115" s="101" t="s">
        <v>98</v>
      </c>
      <c r="J115" s="176"/>
      <c r="K115" s="39">
        <v>0</v>
      </c>
      <c r="L115" s="144" t="s">
        <v>98</v>
      </c>
      <c r="M115" s="101"/>
    </row>
    <row r="116" spans="1:17" x14ac:dyDescent="0.25">
      <c r="A116" s="173"/>
      <c r="B116" s="174"/>
      <c r="C116" s="174"/>
      <c r="D116" s="174"/>
      <c r="E116" s="174"/>
      <c r="F116" s="233"/>
      <c r="G116" s="173"/>
      <c r="H116" s="32"/>
      <c r="I116" s="174"/>
      <c r="J116" s="173"/>
      <c r="K116" s="32"/>
      <c r="L116" s="183"/>
      <c r="M116" s="101"/>
    </row>
    <row r="117" spans="1:17" ht="4.5" customHeight="1" x14ac:dyDescent="0.25">
      <c r="A117" s="176"/>
      <c r="B117" s="101"/>
      <c r="C117" s="101"/>
      <c r="D117" s="101"/>
      <c r="E117" s="101"/>
      <c r="F117" s="231"/>
      <c r="G117" s="176"/>
      <c r="H117" s="101"/>
      <c r="I117" s="101"/>
      <c r="J117" s="176"/>
      <c r="K117" s="101"/>
      <c r="L117" s="144"/>
      <c r="M117" s="101"/>
    </row>
    <row r="118" spans="1:17" s="14" customFormat="1" ht="15.6" x14ac:dyDescent="0.3">
      <c r="A118" s="170"/>
      <c r="B118" s="171" t="s">
        <v>90</v>
      </c>
      <c r="C118" s="172"/>
      <c r="D118" s="172"/>
      <c r="E118" s="172"/>
      <c r="F118" s="234"/>
      <c r="G118" s="180" t="s">
        <v>77</v>
      </c>
      <c r="H118" s="181"/>
      <c r="I118" s="181"/>
      <c r="J118" s="180" t="s">
        <v>78</v>
      </c>
      <c r="K118" s="181"/>
      <c r="L118" s="182"/>
      <c r="M118" s="181"/>
      <c r="N118" s="151"/>
      <c r="O118" s="31"/>
      <c r="P118" s="31"/>
      <c r="Q118" s="31"/>
    </row>
    <row r="119" spans="1:17" ht="3.75" customHeight="1" x14ac:dyDescent="0.25">
      <c r="A119" s="173"/>
      <c r="B119" s="174"/>
      <c r="C119" s="174"/>
      <c r="D119" s="174"/>
      <c r="E119" s="174"/>
      <c r="F119" s="233"/>
      <c r="G119" s="173"/>
      <c r="H119" s="174"/>
      <c r="I119" s="174"/>
      <c r="J119" s="173"/>
      <c r="K119" s="174"/>
      <c r="L119" s="183"/>
      <c r="M119" s="101"/>
    </row>
    <row r="120" spans="1:17" x14ac:dyDescent="0.25">
      <c r="A120" s="176"/>
      <c r="B120" s="101"/>
      <c r="C120" s="101"/>
      <c r="D120" s="101"/>
      <c r="E120" s="101"/>
      <c r="F120" s="231"/>
      <c r="G120" s="176"/>
      <c r="H120" s="101"/>
      <c r="I120" s="101"/>
      <c r="J120" s="176"/>
      <c r="K120" s="101"/>
      <c r="L120" s="144"/>
      <c r="M120" s="101"/>
    </row>
    <row r="121" spans="1:17" x14ac:dyDescent="0.25">
      <c r="A121" s="176"/>
      <c r="B121" s="101"/>
      <c r="C121" s="101" t="s">
        <v>91</v>
      </c>
      <c r="D121" s="101"/>
      <c r="E121" s="101"/>
      <c r="F121" s="231"/>
      <c r="G121" s="176"/>
      <c r="H121" s="39">
        <v>0</v>
      </c>
      <c r="I121" s="101" t="s">
        <v>99</v>
      </c>
      <c r="J121" s="176"/>
      <c r="K121" s="39">
        <v>0</v>
      </c>
      <c r="L121" s="144" t="s">
        <v>99</v>
      </c>
      <c r="M121" s="101"/>
    </row>
    <row r="122" spans="1:17" x14ac:dyDescent="0.25">
      <c r="A122" s="176"/>
      <c r="B122" s="101"/>
      <c r="C122" s="101" t="s">
        <v>93</v>
      </c>
      <c r="D122" s="101"/>
      <c r="E122" s="101"/>
      <c r="F122" s="231"/>
      <c r="G122" s="176"/>
      <c r="H122" s="39">
        <v>0</v>
      </c>
      <c r="I122" s="101" t="s">
        <v>99</v>
      </c>
      <c r="J122" s="176"/>
      <c r="K122" s="39">
        <v>0</v>
      </c>
      <c r="L122" s="144" t="s">
        <v>99</v>
      </c>
      <c r="M122" s="101"/>
    </row>
    <row r="123" spans="1:17" x14ac:dyDescent="0.25">
      <c r="A123" s="176"/>
      <c r="B123" s="101"/>
      <c r="C123" s="101" t="s">
        <v>94</v>
      </c>
      <c r="D123" s="101"/>
      <c r="E123" s="101"/>
      <c r="F123" s="231"/>
      <c r="G123" s="176"/>
      <c r="H123" s="39">
        <v>0</v>
      </c>
      <c r="I123" s="101" t="s">
        <v>99</v>
      </c>
      <c r="J123" s="176"/>
      <c r="K123" s="39">
        <v>0</v>
      </c>
      <c r="L123" s="144" t="s">
        <v>99</v>
      </c>
      <c r="M123" s="101"/>
    </row>
    <row r="124" spans="1:17" x14ac:dyDescent="0.25">
      <c r="A124" s="176"/>
      <c r="B124" s="101"/>
      <c r="C124" s="101" t="s">
        <v>86</v>
      </c>
      <c r="D124" s="101"/>
      <c r="E124" s="101"/>
      <c r="F124" s="231"/>
      <c r="G124" s="176"/>
      <c r="H124" s="39">
        <v>0</v>
      </c>
      <c r="I124" s="101" t="s">
        <v>99</v>
      </c>
      <c r="J124" s="176"/>
      <c r="K124" s="39">
        <v>0</v>
      </c>
      <c r="L124" s="144" t="s">
        <v>99</v>
      </c>
      <c r="M124" s="101"/>
    </row>
    <row r="125" spans="1:17" x14ac:dyDescent="0.25">
      <c r="A125" s="176"/>
      <c r="B125" s="101"/>
      <c r="C125" s="101" t="s">
        <v>87</v>
      </c>
      <c r="D125" s="101"/>
      <c r="E125" s="101"/>
      <c r="F125" s="231"/>
      <c r="G125" s="176"/>
      <c r="H125" s="39">
        <v>0</v>
      </c>
      <c r="I125" s="101" t="s">
        <v>99</v>
      </c>
      <c r="J125" s="176"/>
      <c r="K125" s="39">
        <v>0</v>
      </c>
      <c r="L125" s="144" t="s">
        <v>99</v>
      </c>
      <c r="M125" s="101"/>
    </row>
    <row r="126" spans="1:17" x14ac:dyDescent="0.25">
      <c r="A126" s="176"/>
      <c r="B126" s="101"/>
      <c r="C126" s="101" t="s">
        <v>95</v>
      </c>
      <c r="D126" s="101"/>
      <c r="E126" s="101"/>
      <c r="F126" s="231"/>
      <c r="G126" s="176"/>
      <c r="H126" s="39">
        <v>0</v>
      </c>
      <c r="I126" s="101" t="s">
        <v>99</v>
      </c>
      <c r="J126" s="176"/>
      <c r="K126" s="39">
        <v>0</v>
      </c>
      <c r="L126" s="144" t="s">
        <v>99</v>
      </c>
      <c r="M126" s="101"/>
    </row>
    <row r="127" spans="1:17" x14ac:dyDescent="0.25">
      <c r="A127" s="176"/>
      <c r="B127" s="101"/>
      <c r="C127" s="101" t="s">
        <v>92</v>
      </c>
      <c r="D127" s="101"/>
      <c r="E127" s="101"/>
      <c r="F127" s="231"/>
      <c r="G127" s="176"/>
      <c r="H127" s="39">
        <v>0</v>
      </c>
      <c r="I127" s="101" t="s">
        <v>99</v>
      </c>
      <c r="J127" s="176"/>
      <c r="K127" s="39">
        <v>0</v>
      </c>
      <c r="L127" s="144" t="s">
        <v>99</v>
      </c>
      <c r="M127" s="101"/>
    </row>
    <row r="128" spans="1:17" x14ac:dyDescent="0.25">
      <c r="A128" s="176"/>
      <c r="B128" s="101"/>
      <c r="C128" s="101"/>
      <c r="D128" s="101"/>
      <c r="E128" s="101"/>
      <c r="F128" s="231"/>
      <c r="G128" s="176"/>
      <c r="H128" s="24"/>
      <c r="I128" s="101"/>
      <c r="J128" s="176"/>
      <c r="K128" s="40"/>
      <c r="L128" s="144"/>
      <c r="M128" s="101"/>
    </row>
    <row r="129" spans="1:19" x14ac:dyDescent="0.25">
      <c r="A129" s="176"/>
      <c r="B129" s="101"/>
      <c r="C129" s="101" t="s">
        <v>97</v>
      </c>
      <c r="D129" s="101"/>
      <c r="E129" s="101"/>
      <c r="F129" s="231"/>
      <c r="G129" s="176"/>
      <c r="H129" s="39">
        <v>0</v>
      </c>
      <c r="I129" s="101" t="s">
        <v>99</v>
      </c>
      <c r="J129" s="176"/>
      <c r="K129" s="39">
        <v>0</v>
      </c>
      <c r="L129" s="144" t="s">
        <v>99</v>
      </c>
      <c r="M129" s="101"/>
    </row>
    <row r="130" spans="1:19" x14ac:dyDescent="0.25">
      <c r="A130" s="176"/>
      <c r="B130" s="101"/>
      <c r="C130" s="101" t="s">
        <v>96</v>
      </c>
      <c r="D130" s="101"/>
      <c r="E130" s="101"/>
      <c r="F130" s="231"/>
      <c r="G130" s="176"/>
      <c r="H130" s="39">
        <v>0</v>
      </c>
      <c r="I130" s="101" t="s">
        <v>99</v>
      </c>
      <c r="J130" s="176"/>
      <c r="K130" s="39">
        <v>0</v>
      </c>
      <c r="L130" s="144" t="s">
        <v>99</v>
      </c>
      <c r="M130" s="101"/>
    </row>
    <row r="131" spans="1:19" ht="13.8" thickBot="1" x14ac:dyDescent="0.3">
      <c r="A131" s="200"/>
      <c r="B131" s="103"/>
      <c r="C131" s="103"/>
      <c r="D131" s="103"/>
      <c r="E131" s="103"/>
      <c r="F131" s="235"/>
      <c r="G131" s="200"/>
      <c r="H131" s="25"/>
      <c r="I131" s="103"/>
      <c r="J131" s="200"/>
      <c r="K131" s="25"/>
      <c r="L131" s="235"/>
      <c r="M131" s="101"/>
    </row>
    <row r="132" spans="1:19" ht="6.75" customHeight="1" x14ac:dyDescent="0.25">
      <c r="A132" s="104"/>
      <c r="B132" s="104"/>
      <c r="C132" s="104"/>
      <c r="D132" s="104"/>
      <c r="E132" s="104"/>
      <c r="F132" s="104"/>
      <c r="G132" s="104"/>
      <c r="H132" s="104"/>
      <c r="I132" s="104"/>
      <c r="J132" s="104"/>
      <c r="K132" s="104"/>
    </row>
    <row r="133" spans="1:19" ht="2.25" customHeight="1" x14ac:dyDescent="0.25">
      <c r="A133" s="104"/>
      <c r="B133" s="104"/>
      <c r="C133" s="104"/>
      <c r="D133" s="104"/>
      <c r="E133" s="104"/>
      <c r="F133" s="104"/>
      <c r="G133" s="104"/>
      <c r="H133" s="104"/>
      <c r="I133" s="104"/>
      <c r="J133" s="104"/>
      <c r="K133" s="104"/>
    </row>
    <row r="134" spans="1:19" x14ac:dyDescent="0.25">
      <c r="A134" s="201" t="s">
        <v>159</v>
      </c>
      <c r="B134" s="104"/>
      <c r="C134" s="104"/>
      <c r="D134" s="104"/>
      <c r="E134" s="472" t="s">
        <v>160</v>
      </c>
      <c r="F134" s="472"/>
      <c r="G134" s="472"/>
      <c r="H134" s="472"/>
      <c r="I134" s="472"/>
      <c r="J134" s="472"/>
      <c r="K134" s="472"/>
      <c r="L134" s="472"/>
      <c r="M134" s="363"/>
    </row>
    <row r="135" spans="1:19" x14ac:dyDescent="0.25">
      <c r="A135" s="104"/>
      <c r="B135" s="104"/>
      <c r="C135" s="104"/>
      <c r="D135" s="104"/>
      <c r="E135" s="472"/>
      <c r="F135" s="472"/>
      <c r="G135" s="472"/>
      <c r="H135" s="472"/>
      <c r="I135" s="472"/>
      <c r="J135" s="472"/>
      <c r="K135" s="472"/>
      <c r="L135" s="472"/>
      <c r="M135" s="363"/>
    </row>
    <row r="136" spans="1:19" x14ac:dyDescent="0.25">
      <c r="A136" s="104"/>
      <c r="B136" s="104"/>
      <c r="C136" s="104"/>
      <c r="D136" s="104"/>
      <c r="E136" s="473"/>
      <c r="F136" s="473"/>
      <c r="G136" s="473"/>
      <c r="H136" s="473"/>
      <c r="I136" s="473"/>
      <c r="J136" s="473"/>
      <c r="K136" s="473"/>
      <c r="L136" s="473"/>
      <c r="M136" s="364"/>
    </row>
    <row r="137" spans="1:19" x14ac:dyDescent="0.25">
      <c r="A137" s="104"/>
      <c r="B137" s="104"/>
      <c r="C137" s="104"/>
      <c r="D137" s="104"/>
      <c r="E137" s="104"/>
      <c r="F137" s="104"/>
      <c r="G137" s="104"/>
      <c r="H137" s="104"/>
      <c r="I137" s="41"/>
      <c r="J137" s="101"/>
      <c r="K137" s="107"/>
    </row>
    <row r="138" spans="1:19" ht="13.5" customHeight="1" x14ac:dyDescent="0.25">
      <c r="A138" s="104"/>
      <c r="B138" s="104"/>
      <c r="C138" s="104"/>
      <c r="D138" s="104"/>
      <c r="E138" s="104"/>
      <c r="F138" s="165"/>
      <c r="G138" s="165"/>
      <c r="H138" s="236" t="s">
        <v>180</v>
      </c>
      <c r="I138" s="374" t="s">
        <v>163</v>
      </c>
      <c r="J138" s="101"/>
      <c r="K138" s="107"/>
      <c r="S138" s="3" t="s">
        <v>161</v>
      </c>
    </row>
    <row r="139" spans="1:19" ht="6.75" customHeight="1" x14ac:dyDescent="0.25">
      <c r="A139" s="106"/>
      <c r="B139" s="106"/>
      <c r="C139" s="106"/>
      <c r="D139" s="106"/>
      <c r="E139" s="106"/>
      <c r="F139" s="106"/>
      <c r="G139" s="106"/>
      <c r="H139" s="106"/>
      <c r="I139" s="106"/>
      <c r="J139" s="106"/>
      <c r="K139" s="106"/>
      <c r="L139" s="133"/>
      <c r="M139" s="133"/>
      <c r="S139" s="3" t="s">
        <v>163</v>
      </c>
    </row>
    <row r="140" spans="1:19" ht="6" hidden="1" customHeight="1" x14ac:dyDescent="0.25">
      <c r="A140" s="106"/>
      <c r="B140" s="106"/>
      <c r="C140" s="106"/>
      <c r="D140" s="106"/>
      <c r="E140" s="106"/>
      <c r="F140" s="106"/>
      <c r="G140" s="106"/>
      <c r="H140" s="106"/>
      <c r="I140" s="106"/>
      <c r="J140" s="106"/>
      <c r="K140" s="106"/>
      <c r="L140" s="133"/>
      <c r="M140" s="133"/>
    </row>
    <row r="141" spans="1:19" ht="6.75" hidden="1" customHeight="1" x14ac:dyDescent="0.25">
      <c r="A141" s="106"/>
      <c r="B141" s="106"/>
      <c r="C141" s="106"/>
      <c r="D141" s="106"/>
      <c r="E141" s="106"/>
      <c r="F141" s="106"/>
      <c r="G141" s="106"/>
      <c r="H141" s="106"/>
      <c r="I141" s="106"/>
      <c r="J141" s="106"/>
      <c r="K141" s="106"/>
      <c r="L141" s="133"/>
      <c r="M141" s="133"/>
    </row>
    <row r="142" spans="1:19" ht="12.75" customHeight="1" x14ac:dyDescent="0.25">
      <c r="A142" s="106"/>
      <c r="B142" s="106"/>
      <c r="C142" s="106"/>
      <c r="D142" s="106"/>
      <c r="E142" s="106"/>
      <c r="F142" s="106"/>
      <c r="G142" s="106"/>
      <c r="H142" s="377" t="s">
        <v>210</v>
      </c>
      <c r="I142" s="375">
        <v>1.08</v>
      </c>
      <c r="J142" s="106"/>
      <c r="K142" s="106"/>
      <c r="L142" s="133"/>
      <c r="M142" s="133"/>
    </row>
    <row r="143" spans="1:19" ht="4.5" customHeight="1" x14ac:dyDescent="0.25">
      <c r="A143" s="106"/>
      <c r="B143" s="106"/>
      <c r="C143" s="106"/>
      <c r="D143" s="106"/>
      <c r="E143" s="106"/>
      <c r="F143" s="106"/>
      <c r="G143" s="106"/>
      <c r="H143" s="106"/>
      <c r="I143" s="106"/>
      <c r="J143" s="106"/>
      <c r="K143" s="106"/>
      <c r="L143" s="133"/>
      <c r="M143" s="133"/>
    </row>
    <row r="144" spans="1:19" ht="3.75" customHeight="1" x14ac:dyDescent="0.25">
      <c r="A144" s="106"/>
      <c r="B144" s="106"/>
      <c r="C144" s="106"/>
      <c r="D144" s="106"/>
      <c r="E144" s="106"/>
      <c r="F144" s="106"/>
      <c r="G144" s="106"/>
      <c r="H144" s="106"/>
      <c r="I144" s="106"/>
      <c r="J144" s="106"/>
      <c r="K144" s="106"/>
      <c r="L144" s="133"/>
      <c r="M144" s="133"/>
    </row>
    <row r="145" spans="1:19" ht="3.75" customHeight="1" x14ac:dyDescent="0.25">
      <c r="A145" s="106"/>
      <c r="B145" s="106"/>
      <c r="C145" s="106"/>
      <c r="D145" s="106"/>
      <c r="E145" s="106"/>
      <c r="F145" s="106"/>
      <c r="G145" s="106"/>
      <c r="H145" s="106"/>
      <c r="I145" s="106"/>
      <c r="J145" s="106"/>
      <c r="K145" s="106"/>
      <c r="L145" s="133"/>
      <c r="M145" s="133"/>
    </row>
    <row r="146" spans="1:19" ht="3.75" customHeight="1" thickBot="1" x14ac:dyDescent="0.3">
      <c r="A146" s="106"/>
      <c r="B146" s="106"/>
      <c r="C146" s="106"/>
      <c r="D146" s="106"/>
      <c r="E146" s="106"/>
      <c r="F146" s="106"/>
      <c r="G146" s="106"/>
      <c r="H146" s="106"/>
      <c r="I146" s="106"/>
      <c r="J146" s="106"/>
      <c r="K146" s="106"/>
      <c r="L146" s="133"/>
      <c r="M146" s="133"/>
    </row>
    <row r="147" spans="1:19" ht="12.75" customHeight="1" x14ac:dyDescent="0.25">
      <c r="A147" s="106"/>
      <c r="B147" s="106"/>
      <c r="C147" s="106"/>
      <c r="D147" s="106"/>
      <c r="E147" s="211"/>
      <c r="F147" s="211"/>
      <c r="G147" s="211"/>
      <c r="H147" s="237" t="s">
        <v>60</v>
      </c>
      <c r="I147" s="240"/>
      <c r="J147" s="241"/>
      <c r="K147" s="243" t="s">
        <v>108</v>
      </c>
      <c r="L147" s="244"/>
      <c r="M147" s="244"/>
      <c r="O147" s="10"/>
      <c r="P147" s="23"/>
      <c r="Q147" s="4"/>
      <c r="R147" s="6"/>
      <c r="S147" s="6"/>
    </row>
    <row r="148" spans="1:19" ht="12.75" customHeight="1" thickBot="1" x14ac:dyDescent="0.3">
      <c r="A148" s="202" t="s">
        <v>109</v>
      </c>
      <c r="B148" s="203"/>
      <c r="C148" s="203"/>
      <c r="D148" s="203"/>
      <c r="E148" s="203"/>
      <c r="F148" s="203"/>
      <c r="G148" s="238"/>
      <c r="H148" s="239" t="s">
        <v>62</v>
      </c>
      <c r="I148" s="239"/>
      <c r="J148" s="242"/>
      <c r="K148" s="242" t="s">
        <v>62</v>
      </c>
      <c r="L148" s="244"/>
      <c r="M148" s="244"/>
      <c r="O148" s="23"/>
      <c r="P148" s="23"/>
      <c r="R148" s="6"/>
      <c r="S148" s="6"/>
    </row>
    <row r="149" spans="1:19" ht="12.75" customHeight="1" x14ac:dyDescent="0.25">
      <c r="A149" s="106"/>
      <c r="B149" s="106"/>
      <c r="C149" s="106"/>
      <c r="D149" s="106"/>
      <c r="E149" s="106"/>
      <c r="F149" s="106"/>
      <c r="G149" s="106"/>
      <c r="H149" s="245"/>
      <c r="I149" s="211"/>
      <c r="J149" s="211"/>
      <c r="K149" s="245"/>
      <c r="L149" s="246"/>
      <c r="M149" s="246"/>
      <c r="O149" s="11"/>
      <c r="P149" s="23"/>
      <c r="R149" s="6"/>
      <c r="S149" s="6"/>
    </row>
    <row r="150" spans="1:19" ht="12.75" customHeight="1" x14ac:dyDescent="0.25">
      <c r="A150" s="336">
        <v>1</v>
      </c>
      <c r="B150" s="205" t="s">
        <v>110</v>
      </c>
      <c r="C150" s="247"/>
      <c r="D150" s="247"/>
      <c r="E150" s="247"/>
      <c r="F150" s="247"/>
      <c r="G150" s="247"/>
      <c r="H150" s="248"/>
      <c r="I150" s="249"/>
      <c r="J150" s="249"/>
      <c r="K150" s="248"/>
      <c r="L150" s="250"/>
      <c r="M150" s="250"/>
      <c r="O150" s="23"/>
      <c r="P150" s="23"/>
      <c r="R150" s="6"/>
      <c r="S150" s="6"/>
    </row>
    <row r="151" spans="1:19" ht="12.75" customHeight="1" outlineLevel="2" x14ac:dyDescent="0.25">
      <c r="A151" s="337"/>
      <c r="B151" s="106" t="s">
        <v>48</v>
      </c>
      <c r="C151" s="106"/>
      <c r="D151" s="106"/>
      <c r="E151" s="106"/>
      <c r="F151" s="106"/>
      <c r="G151" s="106"/>
      <c r="H151" s="27">
        <v>0</v>
      </c>
      <c r="I151" s="146"/>
      <c r="J151" s="146"/>
      <c r="K151" s="27">
        <v>0</v>
      </c>
      <c r="L151" s="246"/>
      <c r="M151" s="246"/>
      <c r="O151" s="11"/>
      <c r="P151" s="23"/>
      <c r="R151" s="6"/>
      <c r="S151" s="6"/>
    </row>
    <row r="152" spans="1:19" ht="12.75" customHeight="1" outlineLevel="2" x14ac:dyDescent="0.25">
      <c r="A152" s="337"/>
      <c r="B152" s="106" t="s">
        <v>2</v>
      </c>
      <c r="C152" s="106"/>
      <c r="D152" s="209" t="s">
        <v>214</v>
      </c>
      <c r="E152" s="106"/>
      <c r="F152" s="106"/>
      <c r="G152" s="106"/>
      <c r="H152" s="27">
        <v>0</v>
      </c>
      <c r="I152" s="146"/>
      <c r="J152" s="146"/>
      <c r="K152" s="27">
        <v>0</v>
      </c>
      <c r="L152" s="246"/>
      <c r="M152" s="246"/>
      <c r="O152" s="23"/>
      <c r="P152" s="23"/>
      <c r="R152" s="6"/>
      <c r="S152" s="6"/>
    </row>
    <row r="153" spans="1:19" ht="12.75" customHeight="1" outlineLevel="2" x14ac:dyDescent="0.25">
      <c r="A153" s="337"/>
      <c r="B153" s="106"/>
      <c r="C153" s="106"/>
      <c r="D153" s="209" t="s">
        <v>215</v>
      </c>
      <c r="E153" s="106"/>
      <c r="F153" s="106"/>
      <c r="G153" s="106"/>
      <c r="H153" s="27">
        <v>0</v>
      </c>
      <c r="I153" s="146"/>
      <c r="J153" s="146"/>
      <c r="K153" s="27">
        <v>0</v>
      </c>
      <c r="L153" s="246"/>
      <c r="M153" s="246"/>
      <c r="O153" s="23"/>
      <c r="P153" s="23"/>
      <c r="R153" s="6"/>
      <c r="S153" s="6"/>
    </row>
    <row r="154" spans="1:19" ht="12.75" customHeight="1" outlineLevel="2" x14ac:dyDescent="0.25">
      <c r="A154" s="337"/>
      <c r="B154" s="106" t="s">
        <v>45</v>
      </c>
      <c r="C154" s="106"/>
      <c r="D154" s="106"/>
      <c r="E154" s="106"/>
      <c r="F154" s="106"/>
      <c r="G154" s="106"/>
      <c r="H154" s="27">
        <v>0</v>
      </c>
      <c r="I154" s="146"/>
      <c r="J154" s="146"/>
      <c r="K154" s="27">
        <v>0</v>
      </c>
      <c r="L154" s="246"/>
      <c r="M154" s="246"/>
      <c r="O154" s="23"/>
      <c r="P154" s="23"/>
      <c r="R154" s="6"/>
      <c r="S154" s="6"/>
    </row>
    <row r="155" spans="1:19" ht="12.75" customHeight="1" outlineLevel="2" x14ac:dyDescent="0.25">
      <c r="A155" s="337"/>
      <c r="B155" s="106" t="s">
        <v>1</v>
      </c>
      <c r="C155" s="106"/>
      <c r="D155" s="106"/>
      <c r="E155" s="106"/>
      <c r="F155" s="106"/>
      <c r="G155" s="106"/>
      <c r="H155" s="27">
        <v>0</v>
      </c>
      <c r="I155" s="146"/>
      <c r="J155" s="146"/>
      <c r="K155" s="27">
        <v>0</v>
      </c>
      <c r="L155" s="246"/>
      <c r="M155" s="246"/>
      <c r="R155" s="6"/>
      <c r="S155" s="6"/>
    </row>
    <row r="156" spans="1:19" ht="12.75" customHeight="1" outlineLevel="2" x14ac:dyDescent="0.25">
      <c r="A156" s="337"/>
      <c r="B156" s="106" t="s">
        <v>44</v>
      </c>
      <c r="C156" s="106"/>
      <c r="D156" s="106"/>
      <c r="E156" s="106"/>
      <c r="F156" s="106"/>
      <c r="G156" s="106"/>
      <c r="H156" s="27">
        <v>0</v>
      </c>
      <c r="I156" s="146"/>
      <c r="J156" s="146"/>
      <c r="K156" s="27">
        <v>0</v>
      </c>
      <c r="L156" s="246"/>
      <c r="M156" s="246"/>
      <c r="R156" s="6"/>
      <c r="S156" s="6"/>
    </row>
    <row r="157" spans="1:19" ht="12.75" customHeight="1" outlineLevel="1" thickBot="1" x14ac:dyDescent="0.3">
      <c r="A157" s="337"/>
      <c r="B157" s="335" t="s">
        <v>179</v>
      </c>
      <c r="C157" s="247"/>
      <c r="D157" s="247"/>
      <c r="E157" s="247"/>
      <c r="F157" s="247"/>
      <c r="G157" s="354" t="str">
        <f>I138</f>
        <v>TTC</v>
      </c>
      <c r="H157" s="52">
        <f>SUM(H151:H156)</f>
        <v>0</v>
      </c>
      <c r="I157" s="255"/>
      <c r="J157" s="357" t="str">
        <f>I138</f>
        <v>TTC</v>
      </c>
      <c r="K157" s="48">
        <f>SUM(K151:K156)</f>
        <v>0</v>
      </c>
      <c r="L157" s="246"/>
      <c r="M157" s="246"/>
      <c r="R157" s="6"/>
      <c r="S157" s="6"/>
    </row>
    <row r="158" spans="1:19" ht="12.75" customHeight="1" outlineLevel="1" thickTop="1" x14ac:dyDescent="0.25">
      <c r="A158" s="337"/>
      <c r="B158" s="204"/>
      <c r="C158" s="106"/>
      <c r="D158" s="106"/>
      <c r="E158" s="106"/>
      <c r="F158" s="106"/>
      <c r="G158" s="106"/>
      <c r="H158" s="50"/>
      <c r="I158" s="256"/>
      <c r="J158" s="256"/>
      <c r="K158" s="49"/>
      <c r="L158" s="246"/>
      <c r="M158" s="246"/>
      <c r="R158" s="6"/>
      <c r="S158" s="6"/>
    </row>
    <row r="159" spans="1:19" ht="12.75" customHeight="1" outlineLevel="1" x14ac:dyDescent="0.25">
      <c r="A159" s="336">
        <v>2</v>
      </c>
      <c r="B159" s="205" t="s">
        <v>111</v>
      </c>
      <c r="C159" s="247"/>
      <c r="D159" s="247"/>
      <c r="E159" s="247"/>
      <c r="F159" s="247"/>
      <c r="G159" s="247"/>
      <c r="H159" s="47"/>
      <c r="I159" s="249"/>
      <c r="J159" s="249"/>
      <c r="K159" s="47"/>
      <c r="L159" s="246"/>
      <c r="M159" s="246"/>
    </row>
    <row r="160" spans="1:19" ht="12.75" customHeight="1" outlineLevel="2" x14ac:dyDescent="0.25">
      <c r="A160" s="337"/>
      <c r="B160" s="106" t="s">
        <v>3</v>
      </c>
      <c r="C160" s="106"/>
      <c r="D160" s="106"/>
      <c r="E160" s="106"/>
      <c r="F160" s="106"/>
      <c r="G160" s="106"/>
      <c r="H160" s="27">
        <v>0</v>
      </c>
      <c r="I160" s="146"/>
      <c r="J160" s="146"/>
      <c r="K160" s="27">
        <v>0</v>
      </c>
      <c r="L160" s="246"/>
      <c r="M160" s="246"/>
    </row>
    <row r="161" spans="1:13" ht="12.75" customHeight="1" outlineLevel="2" x14ac:dyDescent="0.25">
      <c r="A161" s="337"/>
      <c r="B161" s="206" t="s">
        <v>157</v>
      </c>
      <c r="C161" s="106"/>
      <c r="D161" s="106"/>
      <c r="E161" s="106"/>
      <c r="F161" s="106"/>
      <c r="G161" s="106"/>
      <c r="H161" s="27">
        <v>0</v>
      </c>
      <c r="I161" s="146"/>
      <c r="J161" s="146"/>
      <c r="K161" s="27">
        <v>0</v>
      </c>
      <c r="L161" s="246"/>
      <c r="M161" s="246"/>
    </row>
    <row r="162" spans="1:13" ht="12.75" customHeight="1" outlineLevel="2" x14ac:dyDescent="0.25">
      <c r="A162" s="337"/>
      <c r="B162" s="206" t="s">
        <v>158</v>
      </c>
      <c r="C162" s="106"/>
      <c r="D162" s="106"/>
      <c r="E162" s="106"/>
      <c r="F162" s="106"/>
      <c r="G162" s="106"/>
      <c r="H162" s="27">
        <v>0</v>
      </c>
      <c r="I162" s="146"/>
      <c r="J162" s="146"/>
      <c r="K162" s="27">
        <v>0</v>
      </c>
      <c r="L162" s="246"/>
      <c r="M162" s="246"/>
    </row>
    <row r="163" spans="1:13" ht="12.75" customHeight="1" outlineLevel="2" x14ac:dyDescent="0.25">
      <c r="A163" s="337"/>
      <c r="B163" s="106" t="s">
        <v>9</v>
      </c>
      <c r="C163" s="106"/>
      <c r="D163" s="106"/>
      <c r="E163" s="106"/>
      <c r="F163" s="106"/>
      <c r="G163" s="106"/>
      <c r="H163" s="27">
        <v>0</v>
      </c>
      <c r="I163" s="146"/>
      <c r="J163" s="146"/>
      <c r="K163" s="27">
        <v>0</v>
      </c>
      <c r="L163" s="246"/>
      <c r="M163" s="246"/>
    </row>
    <row r="164" spans="1:13" ht="12.75" customHeight="1" outlineLevel="2" x14ac:dyDescent="0.25">
      <c r="A164" s="337"/>
      <c r="B164" s="106" t="s">
        <v>8</v>
      </c>
      <c r="C164" s="106"/>
      <c r="D164" s="106"/>
      <c r="E164" s="106"/>
      <c r="F164" s="106"/>
      <c r="G164" s="106"/>
      <c r="H164" s="27">
        <v>0</v>
      </c>
      <c r="I164" s="146"/>
      <c r="J164" s="146"/>
      <c r="K164" s="27">
        <v>0</v>
      </c>
      <c r="L164" s="246"/>
      <c r="M164" s="246"/>
    </row>
    <row r="165" spans="1:13" ht="12.75" customHeight="1" outlineLevel="2" x14ac:dyDescent="0.25">
      <c r="A165" s="337"/>
      <c r="B165" s="106" t="s">
        <v>2</v>
      </c>
      <c r="C165" s="106"/>
      <c r="D165" s="209" t="s">
        <v>214</v>
      </c>
      <c r="E165" s="106"/>
      <c r="F165" s="106"/>
      <c r="G165" s="106"/>
      <c r="H165" s="27">
        <v>0</v>
      </c>
      <c r="I165" s="146"/>
      <c r="J165" s="146"/>
      <c r="K165" s="27">
        <v>0</v>
      </c>
      <c r="L165" s="246"/>
      <c r="M165" s="246"/>
    </row>
    <row r="166" spans="1:13" ht="12.75" customHeight="1" outlineLevel="2" x14ac:dyDescent="0.25">
      <c r="A166" s="337"/>
      <c r="B166" s="106"/>
      <c r="C166" s="106"/>
      <c r="D166" s="209" t="s">
        <v>215</v>
      </c>
      <c r="E166" s="106"/>
      <c r="F166" s="106"/>
      <c r="G166" s="106"/>
      <c r="H166" s="27">
        <v>0</v>
      </c>
      <c r="I166" s="146"/>
      <c r="J166" s="146"/>
      <c r="K166" s="27">
        <v>0</v>
      </c>
      <c r="L166" s="246"/>
      <c r="M166" s="246"/>
    </row>
    <row r="167" spans="1:13" ht="12.75" customHeight="1" outlineLevel="2" x14ac:dyDescent="0.25">
      <c r="A167" s="337"/>
      <c r="B167" s="106" t="s">
        <v>217</v>
      </c>
      <c r="C167" s="106"/>
      <c r="D167" s="209"/>
      <c r="E167" s="106"/>
      <c r="F167" s="106"/>
      <c r="G167" s="106"/>
      <c r="H167" s="27">
        <v>0</v>
      </c>
      <c r="I167" s="146"/>
      <c r="J167" s="146"/>
      <c r="K167" s="27">
        <v>0</v>
      </c>
      <c r="L167" s="246"/>
      <c r="M167" s="246"/>
    </row>
    <row r="168" spans="1:13" ht="12.75" customHeight="1" outlineLevel="2" x14ac:dyDescent="0.25">
      <c r="A168" s="337"/>
      <c r="B168" s="106" t="s">
        <v>219</v>
      </c>
      <c r="C168" s="106"/>
      <c r="D168" s="209"/>
      <c r="E168" s="106"/>
      <c r="F168" s="106"/>
      <c r="G168" s="106"/>
      <c r="H168" s="27">
        <v>0</v>
      </c>
      <c r="I168" s="146"/>
      <c r="J168" s="146"/>
      <c r="K168" s="27">
        <v>0</v>
      </c>
      <c r="L168" s="246"/>
      <c r="M168" s="246"/>
    </row>
    <row r="169" spans="1:13" ht="12.75" customHeight="1" outlineLevel="2" x14ac:dyDescent="0.25">
      <c r="A169" s="337"/>
      <c r="B169" s="106" t="s">
        <v>4</v>
      </c>
      <c r="C169" s="106"/>
      <c r="D169" s="106"/>
      <c r="E169" s="106"/>
      <c r="F169" s="106"/>
      <c r="G169" s="106"/>
      <c r="H169" s="27">
        <v>0</v>
      </c>
      <c r="I169" s="146"/>
      <c r="J169" s="146"/>
      <c r="K169" s="27">
        <v>0</v>
      </c>
      <c r="L169" s="246"/>
      <c r="M169" s="246"/>
    </row>
    <row r="170" spans="1:13" ht="12.75" customHeight="1" outlineLevel="2" x14ac:dyDescent="0.25">
      <c r="A170" s="337"/>
      <c r="B170" s="106" t="s">
        <v>45</v>
      </c>
      <c r="C170" s="106"/>
      <c r="D170" s="106"/>
      <c r="E170" s="106"/>
      <c r="F170" s="106"/>
      <c r="G170" s="106"/>
      <c r="H170" s="27">
        <v>0</v>
      </c>
      <c r="I170" s="146"/>
      <c r="J170" s="146"/>
      <c r="K170" s="27">
        <v>0</v>
      </c>
      <c r="L170" s="246"/>
      <c r="M170" s="246"/>
    </row>
    <row r="171" spans="1:13" ht="12.75" customHeight="1" outlineLevel="2" x14ac:dyDescent="0.25">
      <c r="A171" s="337"/>
      <c r="B171" s="106" t="s">
        <v>5</v>
      </c>
      <c r="C171" s="106"/>
      <c r="D171" s="106" t="s">
        <v>6</v>
      </c>
      <c r="E171" s="106"/>
      <c r="F171" s="106"/>
      <c r="G171" s="106"/>
      <c r="H171" s="27">
        <v>0</v>
      </c>
      <c r="I171" s="146"/>
      <c r="J171" s="146"/>
      <c r="K171" s="27">
        <v>0</v>
      </c>
      <c r="L171" s="246"/>
      <c r="M171" s="246"/>
    </row>
    <row r="172" spans="1:13" ht="12.75" customHeight="1" outlineLevel="2" x14ac:dyDescent="0.25">
      <c r="A172" s="337"/>
      <c r="B172" s="106"/>
      <c r="C172" s="106"/>
      <c r="D172" s="106" t="s">
        <v>49</v>
      </c>
      <c r="E172" s="106"/>
      <c r="F172" s="106"/>
      <c r="G172" s="106"/>
      <c r="H172" s="27">
        <v>0</v>
      </c>
      <c r="I172" s="146"/>
      <c r="J172" s="146"/>
      <c r="K172" s="27">
        <v>0</v>
      </c>
      <c r="L172" s="246"/>
      <c r="M172" s="246"/>
    </row>
    <row r="173" spans="1:13" ht="12.75" customHeight="1" outlineLevel="2" x14ac:dyDescent="0.25">
      <c r="A173" s="337"/>
      <c r="B173" s="106"/>
      <c r="C173" s="106"/>
      <c r="D173" s="106" t="s">
        <v>46</v>
      </c>
      <c r="E173" s="106"/>
      <c r="F173" s="106"/>
      <c r="G173" s="106"/>
      <c r="H173" s="27">
        <v>0</v>
      </c>
      <c r="I173" s="146"/>
      <c r="J173" s="146"/>
      <c r="K173" s="27">
        <v>0</v>
      </c>
      <c r="L173" s="246"/>
      <c r="M173" s="246"/>
    </row>
    <row r="174" spans="1:13" ht="12.75" customHeight="1" outlineLevel="2" x14ac:dyDescent="0.25">
      <c r="A174" s="337"/>
      <c r="B174" s="106"/>
      <c r="C174" s="106"/>
      <c r="D174" s="209" t="s">
        <v>103</v>
      </c>
      <c r="E174" s="106"/>
      <c r="F174" s="106"/>
      <c r="G174" s="106"/>
      <c r="H174" s="27">
        <v>0</v>
      </c>
      <c r="I174" s="146"/>
      <c r="J174" s="146"/>
      <c r="K174" s="27">
        <v>0</v>
      </c>
      <c r="L174" s="246"/>
      <c r="M174" s="246"/>
    </row>
    <row r="175" spans="1:13" ht="12.75" customHeight="1" outlineLevel="2" x14ac:dyDescent="0.25">
      <c r="A175" s="337"/>
      <c r="B175" s="106"/>
      <c r="C175" s="106"/>
      <c r="D175" s="106" t="s">
        <v>7</v>
      </c>
      <c r="E175" s="106"/>
      <c r="F175" s="106"/>
      <c r="G175" s="106"/>
      <c r="H175" s="27">
        <v>0</v>
      </c>
      <c r="I175" s="146"/>
      <c r="J175" s="146"/>
      <c r="K175" s="27">
        <v>0</v>
      </c>
      <c r="L175" s="246"/>
      <c r="M175" s="246"/>
    </row>
    <row r="176" spans="1:13" ht="12.75" customHeight="1" outlineLevel="2" x14ac:dyDescent="0.25">
      <c r="A176" s="337"/>
      <c r="B176" s="106" t="s">
        <v>44</v>
      </c>
      <c r="C176" s="106"/>
      <c r="D176" s="106"/>
      <c r="E176" s="106"/>
      <c r="F176" s="106"/>
      <c r="G176" s="106"/>
      <c r="H176" s="27">
        <v>0</v>
      </c>
      <c r="I176" s="146"/>
      <c r="J176" s="146"/>
      <c r="K176" s="27">
        <v>0</v>
      </c>
      <c r="L176" s="246"/>
      <c r="M176" s="246"/>
    </row>
    <row r="177" spans="1:13" ht="12.75" customHeight="1" outlineLevel="1" thickBot="1" x14ac:dyDescent="0.3">
      <c r="A177" s="337"/>
      <c r="B177" s="335" t="s">
        <v>178</v>
      </c>
      <c r="C177" s="247"/>
      <c r="D177" s="247"/>
      <c r="E177" s="247"/>
      <c r="F177" s="247"/>
      <c r="G177" s="354" t="str">
        <f>I138</f>
        <v>TTC</v>
      </c>
      <c r="H177" s="52">
        <f>SUM(H160:H176)</f>
        <v>0</v>
      </c>
      <c r="I177" s="255"/>
      <c r="J177" s="357" t="str">
        <f>I138</f>
        <v>TTC</v>
      </c>
      <c r="K177" s="48">
        <f>SUM(K160:K176)</f>
        <v>0</v>
      </c>
      <c r="L177" s="246"/>
      <c r="M177" s="246"/>
    </row>
    <row r="178" spans="1:13" ht="12.75" customHeight="1" outlineLevel="1" thickTop="1" x14ac:dyDescent="0.25">
      <c r="A178" s="337"/>
      <c r="B178" s="106"/>
      <c r="C178" s="106"/>
      <c r="D178" s="106"/>
      <c r="E178" s="106"/>
      <c r="F178" s="106"/>
      <c r="G178" s="106"/>
      <c r="H178" s="50"/>
      <c r="I178" s="256"/>
      <c r="J178" s="256"/>
      <c r="K178" s="49"/>
      <c r="L178" s="246"/>
      <c r="M178" s="246"/>
    </row>
    <row r="179" spans="1:13" ht="12.75" customHeight="1" outlineLevel="1" x14ac:dyDescent="0.25">
      <c r="A179" s="336">
        <v>3</v>
      </c>
      <c r="B179" s="205" t="s">
        <v>112</v>
      </c>
      <c r="C179" s="247"/>
      <c r="D179" s="247"/>
      <c r="E179" s="247"/>
      <c r="F179" s="247"/>
      <c r="G179" s="247"/>
      <c r="H179" s="47"/>
      <c r="I179" s="249"/>
      <c r="J179" s="249"/>
      <c r="K179" s="47"/>
      <c r="L179" s="246"/>
      <c r="M179" s="246"/>
    </row>
    <row r="180" spans="1:13" ht="12.75" customHeight="1" outlineLevel="2" x14ac:dyDescent="0.25">
      <c r="A180" s="337"/>
      <c r="B180" s="206" t="s">
        <v>156</v>
      </c>
      <c r="C180" s="106"/>
      <c r="D180" s="106"/>
      <c r="E180" s="106"/>
      <c r="F180" s="106"/>
      <c r="G180" s="106"/>
      <c r="H180" s="27">
        <v>0</v>
      </c>
      <c r="I180" s="146"/>
      <c r="J180" s="146"/>
      <c r="K180" s="27">
        <v>0</v>
      </c>
      <c r="L180" s="246"/>
      <c r="M180" s="246"/>
    </row>
    <row r="181" spans="1:13" ht="12.75" customHeight="1" outlineLevel="2" x14ac:dyDescent="0.25">
      <c r="A181" s="337"/>
      <c r="B181" s="106" t="s">
        <v>11</v>
      </c>
      <c r="C181" s="106"/>
      <c r="D181" s="106"/>
      <c r="E181" s="106"/>
      <c r="F181" s="106"/>
      <c r="G181" s="106"/>
      <c r="H181" s="27">
        <v>0</v>
      </c>
      <c r="I181" s="146"/>
      <c r="J181" s="146"/>
      <c r="K181" s="27">
        <v>0</v>
      </c>
      <c r="L181" s="246"/>
      <c r="M181" s="246"/>
    </row>
    <row r="182" spans="1:13" ht="12.75" customHeight="1" outlineLevel="2" x14ac:dyDescent="0.25">
      <c r="A182" s="337"/>
      <c r="B182" s="106" t="s">
        <v>12</v>
      </c>
      <c r="C182" s="106"/>
      <c r="D182" s="106"/>
      <c r="E182" s="106"/>
      <c r="F182" s="106"/>
      <c r="G182" s="106"/>
      <c r="H182" s="27">
        <v>0</v>
      </c>
      <c r="I182" s="146"/>
      <c r="J182" s="146"/>
      <c r="K182" s="27">
        <v>0</v>
      </c>
      <c r="L182" s="246"/>
      <c r="M182" s="246"/>
    </row>
    <row r="183" spans="1:13" ht="12.75" customHeight="1" outlineLevel="2" x14ac:dyDescent="0.25">
      <c r="A183" s="337"/>
      <c r="B183" s="106" t="s">
        <v>16</v>
      </c>
      <c r="C183" s="106"/>
      <c r="D183" s="106"/>
      <c r="E183" s="106"/>
      <c r="F183" s="106"/>
      <c r="G183" s="106"/>
      <c r="H183" s="27">
        <v>0</v>
      </c>
      <c r="I183" s="146"/>
      <c r="J183" s="146"/>
      <c r="K183" s="27">
        <v>0</v>
      </c>
      <c r="L183" s="246"/>
      <c r="M183" s="246"/>
    </row>
    <row r="184" spans="1:13" ht="12.75" customHeight="1" outlineLevel="2" x14ac:dyDescent="0.25">
      <c r="A184" s="337"/>
      <c r="B184" s="106" t="s">
        <v>13</v>
      </c>
      <c r="C184" s="106"/>
      <c r="D184" s="106" t="s">
        <v>14</v>
      </c>
      <c r="E184" s="106"/>
      <c r="F184" s="106"/>
      <c r="G184" s="106"/>
      <c r="H184" s="27">
        <v>0</v>
      </c>
      <c r="I184" s="146"/>
      <c r="J184" s="146"/>
      <c r="K184" s="27">
        <v>0</v>
      </c>
      <c r="L184" s="246"/>
      <c r="M184" s="246"/>
    </row>
    <row r="185" spans="1:13" ht="12.75" customHeight="1" outlineLevel="2" x14ac:dyDescent="0.25">
      <c r="A185" s="337"/>
      <c r="B185" s="106"/>
      <c r="C185" s="106"/>
      <c r="D185" s="209" t="s">
        <v>104</v>
      </c>
      <c r="E185" s="106"/>
      <c r="F185" s="106"/>
      <c r="G185" s="106"/>
      <c r="H185" s="27">
        <v>0</v>
      </c>
      <c r="I185" s="146"/>
      <c r="J185" s="146"/>
      <c r="K185" s="27">
        <v>0</v>
      </c>
      <c r="L185" s="246"/>
      <c r="M185" s="246"/>
    </row>
    <row r="186" spans="1:13" ht="12.75" customHeight="1" outlineLevel="2" x14ac:dyDescent="0.25">
      <c r="A186" s="337"/>
      <c r="B186" s="106"/>
      <c r="C186" s="106"/>
      <c r="D186" s="106" t="s">
        <v>15</v>
      </c>
      <c r="E186" s="106"/>
      <c r="F186" s="106"/>
      <c r="G186" s="106"/>
      <c r="H186" s="27">
        <v>0</v>
      </c>
      <c r="I186" s="146"/>
      <c r="J186" s="146"/>
      <c r="K186" s="27">
        <v>0</v>
      </c>
      <c r="L186" s="246"/>
      <c r="M186" s="246"/>
    </row>
    <row r="187" spans="1:13" ht="12.75" customHeight="1" outlineLevel="2" x14ac:dyDescent="0.25">
      <c r="A187" s="337"/>
      <c r="B187" s="206" t="s">
        <v>155</v>
      </c>
      <c r="C187" s="106"/>
      <c r="D187" s="106"/>
      <c r="E187" s="106"/>
      <c r="F187" s="106"/>
      <c r="G187" s="106"/>
      <c r="H187" s="27">
        <v>0</v>
      </c>
      <c r="I187" s="146"/>
      <c r="J187" s="146"/>
      <c r="K187" s="27">
        <v>0</v>
      </c>
      <c r="L187" s="246"/>
      <c r="M187" s="246"/>
    </row>
    <row r="188" spans="1:13" ht="12.75" customHeight="1" outlineLevel="2" x14ac:dyDescent="0.25">
      <c r="A188" s="337"/>
      <c r="B188" s="106" t="s">
        <v>44</v>
      </c>
      <c r="C188" s="106"/>
      <c r="D188" s="106"/>
      <c r="E188" s="106"/>
      <c r="F188" s="106"/>
      <c r="G188" s="106"/>
      <c r="H188" s="27">
        <v>0</v>
      </c>
      <c r="I188" s="146"/>
      <c r="J188" s="146"/>
      <c r="K188" s="27">
        <v>0</v>
      </c>
      <c r="L188" s="246"/>
      <c r="M188" s="246"/>
    </row>
    <row r="189" spans="1:13" ht="12.75" customHeight="1" outlineLevel="1" thickBot="1" x14ac:dyDescent="0.3">
      <c r="A189" s="337"/>
      <c r="B189" s="335" t="s">
        <v>177</v>
      </c>
      <c r="C189" s="247"/>
      <c r="D189" s="247"/>
      <c r="E189" s="247"/>
      <c r="F189" s="247"/>
      <c r="G189" s="354" t="str">
        <f>I138</f>
        <v>TTC</v>
      </c>
      <c r="H189" s="52">
        <f>SUM(H180:H188)</f>
        <v>0</v>
      </c>
      <c r="I189" s="255"/>
      <c r="J189" s="357" t="str">
        <f>I138</f>
        <v>TTC</v>
      </c>
      <c r="K189" s="48">
        <f>SUM(K180:K188)</f>
        <v>0</v>
      </c>
      <c r="L189" s="246"/>
      <c r="M189" s="246"/>
    </row>
    <row r="190" spans="1:13" ht="12.75" customHeight="1" outlineLevel="1" thickTop="1" x14ac:dyDescent="0.25">
      <c r="A190" s="337"/>
      <c r="B190" s="106"/>
      <c r="C190" s="106"/>
      <c r="D190" s="106"/>
      <c r="E190" s="106"/>
      <c r="F190" s="106"/>
      <c r="G190" s="106"/>
      <c r="H190" s="50"/>
      <c r="I190" s="256"/>
      <c r="J190" s="256"/>
      <c r="K190" s="49"/>
      <c r="L190" s="246"/>
      <c r="M190" s="246"/>
    </row>
    <row r="191" spans="1:13" ht="12.75" customHeight="1" outlineLevel="1" thickBot="1" x14ac:dyDescent="0.3">
      <c r="A191" s="336">
        <v>4</v>
      </c>
      <c r="B191" s="335" t="s">
        <v>176</v>
      </c>
      <c r="C191" s="247"/>
      <c r="D191" s="247"/>
      <c r="E191" s="247"/>
      <c r="F191" s="247"/>
      <c r="G191" s="354" t="str">
        <f>I138</f>
        <v>TTC</v>
      </c>
      <c r="H191" s="43">
        <v>0</v>
      </c>
      <c r="I191" s="255"/>
      <c r="J191" s="357" t="str">
        <f>I138</f>
        <v>TTC</v>
      </c>
      <c r="K191" s="43">
        <v>0</v>
      </c>
      <c r="L191" s="246"/>
      <c r="M191" s="246"/>
    </row>
    <row r="192" spans="1:13" ht="12.75" customHeight="1" outlineLevel="1" thickTop="1" x14ac:dyDescent="0.25">
      <c r="A192" s="337"/>
      <c r="B192" s="106"/>
      <c r="C192" s="106"/>
      <c r="D192" s="106"/>
      <c r="E192" s="106"/>
      <c r="F192" s="106"/>
      <c r="G192" s="106"/>
      <c r="H192" s="50"/>
      <c r="I192" s="256"/>
      <c r="J192" s="256"/>
      <c r="K192" s="49"/>
      <c r="L192" s="246"/>
      <c r="M192" s="246"/>
    </row>
    <row r="193" spans="1:13" ht="12.75" customHeight="1" outlineLevel="1" thickBot="1" x14ac:dyDescent="0.3">
      <c r="A193" s="336">
        <v>5</v>
      </c>
      <c r="B193" s="335" t="s">
        <v>175</v>
      </c>
      <c r="C193" s="247"/>
      <c r="D193" s="247"/>
      <c r="E193" s="247"/>
      <c r="F193" s="247"/>
      <c r="G193" s="354" t="str">
        <f>I138</f>
        <v>TTC</v>
      </c>
      <c r="H193" s="43">
        <v>0</v>
      </c>
      <c r="I193" s="255"/>
      <c r="J193" s="357" t="str">
        <f>I138</f>
        <v>TTC</v>
      </c>
      <c r="K193" s="43">
        <v>0</v>
      </c>
      <c r="L193" s="246"/>
      <c r="M193" s="246"/>
    </row>
    <row r="194" spans="1:13" ht="12.75" customHeight="1" outlineLevel="1" thickTop="1" x14ac:dyDescent="0.25">
      <c r="A194" s="337"/>
      <c r="B194" s="106"/>
      <c r="C194" s="106"/>
      <c r="D194" s="106"/>
      <c r="E194" s="106"/>
      <c r="F194" s="106"/>
      <c r="G194" s="106"/>
      <c r="H194" s="50"/>
      <c r="I194" s="256"/>
      <c r="J194" s="257"/>
      <c r="K194" s="49"/>
      <c r="L194" s="246"/>
      <c r="M194" s="246"/>
    </row>
    <row r="195" spans="1:13" ht="12.75" customHeight="1" outlineLevel="1" thickBot="1" x14ac:dyDescent="0.3">
      <c r="A195" s="336">
        <v>6</v>
      </c>
      <c r="B195" s="335" t="s">
        <v>174</v>
      </c>
      <c r="C195" s="247"/>
      <c r="D195" s="247"/>
      <c r="E195" s="247"/>
      <c r="F195" s="247"/>
      <c r="G195" s="354" t="str">
        <f>I138</f>
        <v>TTC</v>
      </c>
      <c r="H195" s="43">
        <v>0</v>
      </c>
      <c r="I195" s="255"/>
      <c r="J195" s="357" t="str">
        <f>I138</f>
        <v>TTC</v>
      </c>
      <c r="K195" s="43">
        <v>0</v>
      </c>
      <c r="L195" s="246"/>
      <c r="M195" s="246"/>
    </row>
    <row r="196" spans="1:13" ht="12.75" customHeight="1" outlineLevel="1" thickTop="1" x14ac:dyDescent="0.25">
      <c r="A196" s="337"/>
      <c r="B196" s="106"/>
      <c r="C196" s="106"/>
      <c r="D196" s="106"/>
      <c r="E196" s="106"/>
      <c r="F196" s="106"/>
      <c r="G196" s="106"/>
      <c r="H196" s="50"/>
      <c r="I196" s="256"/>
      <c r="J196" s="257"/>
      <c r="K196" s="49"/>
      <c r="L196" s="246"/>
      <c r="M196" s="246"/>
    </row>
    <row r="197" spans="1:13" ht="12.75" customHeight="1" outlineLevel="1" thickBot="1" x14ac:dyDescent="0.3">
      <c r="A197" s="336">
        <v>7</v>
      </c>
      <c r="B197" s="335" t="s">
        <v>173</v>
      </c>
      <c r="C197" s="247"/>
      <c r="D197" s="247"/>
      <c r="E197" s="247"/>
      <c r="F197" s="247"/>
      <c r="G197" s="354" t="str">
        <f>I138</f>
        <v>TTC</v>
      </c>
      <c r="H197" s="43">
        <v>0</v>
      </c>
      <c r="I197" s="255"/>
      <c r="J197" s="357" t="str">
        <f>I138</f>
        <v>TTC</v>
      </c>
      <c r="K197" s="43">
        <v>0</v>
      </c>
      <c r="L197" s="246"/>
      <c r="M197" s="246"/>
    </row>
    <row r="198" spans="1:13" ht="12.75" customHeight="1" outlineLevel="1" thickTop="1" x14ac:dyDescent="0.25">
      <c r="A198" s="336"/>
      <c r="B198" s="207"/>
      <c r="C198" s="211"/>
      <c r="D198" s="211"/>
      <c r="E198" s="211"/>
      <c r="F198" s="211"/>
      <c r="G198" s="251"/>
      <c r="H198" s="50"/>
      <c r="I198" s="256"/>
      <c r="J198" s="256"/>
      <c r="K198" s="49"/>
      <c r="L198" s="246"/>
      <c r="M198" s="246"/>
    </row>
    <row r="199" spans="1:13" ht="12.75" customHeight="1" x14ac:dyDescent="0.25">
      <c r="A199" s="336"/>
      <c r="B199" s="208" t="s">
        <v>113</v>
      </c>
      <c r="C199" s="252"/>
      <c r="D199" s="252"/>
      <c r="E199" s="252"/>
      <c r="F199" s="252"/>
      <c r="G199" s="253"/>
      <c r="H199" s="53">
        <f>H157+H177+H189+H191+H193+H195+H197</f>
        <v>0</v>
      </c>
      <c r="I199" s="258"/>
      <c r="J199" s="258"/>
      <c r="K199" s="53">
        <f>K157+K177+K189+K191+K193+K195+K197</f>
        <v>0</v>
      </c>
      <c r="L199" s="246"/>
      <c r="M199" s="246"/>
    </row>
    <row r="200" spans="1:13" ht="0.75" customHeight="1" x14ac:dyDescent="0.25">
      <c r="A200" s="336"/>
      <c r="B200" s="207"/>
      <c r="C200" s="211"/>
      <c r="D200" s="211"/>
      <c r="E200" s="211"/>
      <c r="F200" s="211"/>
      <c r="G200" s="251"/>
      <c r="H200" s="65"/>
      <c r="I200" s="256"/>
      <c r="J200" s="256"/>
      <c r="K200" s="54"/>
      <c r="L200" s="246"/>
      <c r="M200" s="246"/>
    </row>
    <row r="201" spans="1:13" ht="12.75" customHeight="1" thickBot="1" x14ac:dyDescent="0.3">
      <c r="A201" s="336"/>
      <c r="B201" s="207"/>
      <c r="C201" s="211"/>
      <c r="D201" s="211"/>
      <c r="E201" s="211"/>
      <c r="F201" s="211"/>
      <c r="G201" s="251"/>
      <c r="H201" s="65"/>
      <c r="I201" s="256"/>
      <c r="J201" s="256"/>
      <c r="K201" s="54"/>
      <c r="L201" s="246"/>
      <c r="M201" s="246"/>
    </row>
    <row r="202" spans="1:13" ht="12.75" customHeight="1" x14ac:dyDescent="0.25">
      <c r="A202" s="336"/>
      <c r="B202" s="207"/>
      <c r="C202" s="211"/>
      <c r="D202" s="211"/>
      <c r="E202" s="211"/>
      <c r="F202" s="211"/>
      <c r="G202" s="251"/>
      <c r="H202" s="79" t="s">
        <v>60</v>
      </c>
      <c r="I202" s="259"/>
      <c r="J202" s="260"/>
      <c r="K202" s="55" t="s">
        <v>108</v>
      </c>
      <c r="L202" s="246"/>
      <c r="M202" s="246"/>
    </row>
    <row r="203" spans="1:13" ht="12.75" customHeight="1" thickBot="1" x14ac:dyDescent="0.3">
      <c r="A203" s="337"/>
      <c r="B203" s="106"/>
      <c r="C203" s="106"/>
      <c r="D203" s="106"/>
      <c r="E203" s="106"/>
      <c r="F203" s="106"/>
      <c r="G203" s="106"/>
      <c r="H203" s="80" t="s">
        <v>62</v>
      </c>
      <c r="I203" s="261"/>
      <c r="J203" s="262"/>
      <c r="K203" s="56" t="s">
        <v>62</v>
      </c>
      <c r="L203" s="246"/>
      <c r="M203" s="246"/>
    </row>
    <row r="204" spans="1:13" ht="12.75" customHeight="1" x14ac:dyDescent="0.25">
      <c r="A204" s="337"/>
      <c r="B204" s="106"/>
      <c r="C204" s="106"/>
      <c r="D204" s="106"/>
      <c r="E204" s="106"/>
      <c r="F204" s="106"/>
      <c r="G204" s="106"/>
      <c r="H204" s="81"/>
      <c r="I204" s="263"/>
      <c r="J204" s="264"/>
      <c r="K204" s="51"/>
      <c r="L204" s="246"/>
      <c r="M204" s="246"/>
    </row>
    <row r="205" spans="1:13" ht="12.75" customHeight="1" x14ac:dyDescent="0.25">
      <c r="A205" s="337"/>
      <c r="B205" s="208" t="s">
        <v>114</v>
      </c>
      <c r="C205" s="252"/>
      <c r="D205" s="252"/>
      <c r="E205" s="252"/>
      <c r="F205" s="252"/>
      <c r="G205" s="252"/>
      <c r="H205" s="82">
        <f>H199</f>
        <v>0</v>
      </c>
      <c r="I205" s="265"/>
      <c r="J205" s="266"/>
      <c r="K205" s="57">
        <f>K199</f>
        <v>0</v>
      </c>
      <c r="L205" s="246"/>
      <c r="M205" s="246"/>
    </row>
    <row r="206" spans="1:13" ht="12.75" customHeight="1" x14ac:dyDescent="0.25">
      <c r="A206" s="337"/>
      <c r="B206" s="106"/>
      <c r="C206" s="106"/>
      <c r="D206" s="106"/>
      <c r="E206" s="106"/>
      <c r="F206" s="106"/>
      <c r="G206" s="106"/>
      <c r="H206" s="82"/>
      <c r="I206" s="265"/>
      <c r="J206" s="266"/>
      <c r="K206" s="57"/>
      <c r="L206" s="246"/>
      <c r="M206" s="246"/>
    </row>
    <row r="207" spans="1:13" ht="12.75" customHeight="1" x14ac:dyDescent="0.25">
      <c r="A207" s="336">
        <v>8</v>
      </c>
      <c r="B207" s="205" t="s">
        <v>115</v>
      </c>
      <c r="C207" s="247"/>
      <c r="D207" s="247"/>
      <c r="E207" s="247"/>
      <c r="F207" s="247"/>
      <c r="G207" s="247"/>
      <c r="H207" s="83"/>
      <c r="I207" s="267"/>
      <c r="J207" s="268"/>
      <c r="K207" s="58"/>
      <c r="L207" s="246"/>
      <c r="M207" s="246"/>
    </row>
    <row r="208" spans="1:13" ht="12.75" customHeight="1" outlineLevel="1" x14ac:dyDescent="0.25">
      <c r="A208" s="337"/>
      <c r="B208" s="106" t="s">
        <v>50</v>
      </c>
      <c r="C208" s="106"/>
      <c r="D208" s="106"/>
      <c r="E208" s="106"/>
      <c r="F208" s="106"/>
      <c r="G208" s="106"/>
      <c r="H208" s="26">
        <v>0</v>
      </c>
      <c r="I208" s="269"/>
      <c r="J208" s="270"/>
      <c r="K208" s="27">
        <v>0</v>
      </c>
      <c r="L208" s="246"/>
      <c r="M208" s="246"/>
    </row>
    <row r="209" spans="1:17" ht="12.75" customHeight="1" outlineLevel="1" x14ac:dyDescent="0.25">
      <c r="A209" s="337"/>
      <c r="B209" s="106" t="s">
        <v>19</v>
      </c>
      <c r="C209" s="106"/>
      <c r="D209" s="106"/>
      <c r="E209" s="106"/>
      <c r="F209" s="106"/>
      <c r="G209" s="106"/>
      <c r="H209" s="26">
        <v>0</v>
      </c>
      <c r="I209" s="269"/>
      <c r="J209" s="270"/>
      <c r="K209" s="27">
        <v>0</v>
      </c>
      <c r="L209" s="246"/>
      <c r="M209" s="246"/>
    </row>
    <row r="210" spans="1:17" ht="12.75" customHeight="1" outlineLevel="1" x14ac:dyDescent="0.25">
      <c r="A210" s="337"/>
      <c r="B210" s="206" t="s">
        <v>154</v>
      </c>
      <c r="C210" s="106"/>
      <c r="D210" s="106"/>
      <c r="E210" s="106"/>
      <c r="F210" s="106"/>
      <c r="G210" s="106"/>
      <c r="H210" s="26">
        <v>0</v>
      </c>
      <c r="I210" s="269"/>
      <c r="J210" s="270"/>
      <c r="K210" s="332">
        <v>0</v>
      </c>
      <c r="L210" s="246"/>
      <c r="M210" s="246"/>
    </row>
    <row r="211" spans="1:17" ht="12.75" customHeight="1" thickBot="1" x14ac:dyDescent="0.3">
      <c r="A211" s="337"/>
      <c r="B211" s="335" t="s">
        <v>172</v>
      </c>
      <c r="C211" s="247"/>
      <c r="D211" s="247"/>
      <c r="E211" s="247"/>
      <c r="F211" s="247"/>
      <c r="G211" s="354" t="str">
        <f>I138</f>
        <v>TTC</v>
      </c>
      <c r="H211" s="74">
        <f>SUM(H208:H210)</f>
        <v>0</v>
      </c>
      <c r="I211" s="271"/>
      <c r="J211" s="355" t="str">
        <f>I138</f>
        <v>TTC</v>
      </c>
      <c r="K211" s="52">
        <f>SUM(K208:K210)</f>
        <v>0</v>
      </c>
      <c r="L211" s="246"/>
      <c r="M211" s="246"/>
    </row>
    <row r="212" spans="1:17" s="2" customFormat="1" ht="12.75" customHeight="1" thickTop="1" x14ac:dyDescent="0.25">
      <c r="A212" s="337"/>
      <c r="B212" s="106"/>
      <c r="C212" s="106"/>
      <c r="D212" s="106"/>
      <c r="E212" s="106"/>
      <c r="F212" s="106"/>
      <c r="G212" s="106"/>
      <c r="H212" s="84"/>
      <c r="I212" s="272"/>
      <c r="J212" s="273"/>
      <c r="K212" s="49"/>
      <c r="L212" s="246"/>
      <c r="M212" s="246"/>
      <c r="N212" s="104"/>
      <c r="O212" s="23"/>
      <c r="P212" s="23"/>
      <c r="Q212" s="23"/>
    </row>
    <row r="213" spans="1:17" ht="12.75" customHeight="1" x14ac:dyDescent="0.25">
      <c r="A213" s="336">
        <v>9</v>
      </c>
      <c r="B213" s="205" t="s">
        <v>116</v>
      </c>
      <c r="C213" s="247"/>
      <c r="D213" s="247"/>
      <c r="E213" s="247"/>
      <c r="F213" s="247"/>
      <c r="G213" s="247"/>
      <c r="H213" s="85"/>
      <c r="I213" s="274"/>
      <c r="J213" s="275"/>
      <c r="K213" s="59"/>
      <c r="L213" s="246"/>
      <c r="M213" s="246"/>
    </row>
    <row r="214" spans="1:17" ht="12.75" customHeight="1" outlineLevel="1" x14ac:dyDescent="0.25">
      <c r="A214" s="336"/>
      <c r="B214" s="209" t="s">
        <v>105</v>
      </c>
      <c r="C214" s="106"/>
      <c r="D214" s="106"/>
      <c r="E214" s="106"/>
      <c r="F214" s="106"/>
      <c r="G214" s="106"/>
      <c r="H214" s="44">
        <v>0</v>
      </c>
      <c r="I214" s="276"/>
      <c r="J214" s="277"/>
      <c r="K214" s="27">
        <v>0</v>
      </c>
      <c r="L214" s="246"/>
      <c r="M214" s="246"/>
    </row>
    <row r="215" spans="1:17" ht="12.75" customHeight="1" outlineLevel="1" x14ac:dyDescent="0.25">
      <c r="A215" s="337"/>
      <c r="B215" s="106" t="s">
        <v>18</v>
      </c>
      <c r="C215" s="106"/>
      <c r="D215" s="106"/>
      <c r="E215" s="106"/>
      <c r="F215" s="106"/>
      <c r="G215" s="106"/>
      <c r="H215" s="44">
        <v>0</v>
      </c>
      <c r="I215" s="269"/>
      <c r="J215" s="278"/>
      <c r="K215" s="27">
        <v>0</v>
      </c>
      <c r="L215" s="246"/>
      <c r="M215" s="246"/>
    </row>
    <row r="216" spans="1:17" ht="12.75" customHeight="1" outlineLevel="1" x14ac:dyDescent="0.25">
      <c r="A216" s="337"/>
      <c r="B216" s="206" t="s">
        <v>153</v>
      </c>
      <c r="C216" s="106"/>
      <c r="D216" s="106"/>
      <c r="E216" s="106"/>
      <c r="F216" s="106"/>
      <c r="G216" s="106"/>
      <c r="H216" s="44">
        <v>0</v>
      </c>
      <c r="I216" s="269"/>
      <c r="J216" s="278"/>
      <c r="K216" s="27">
        <v>0</v>
      </c>
      <c r="L216" s="246"/>
      <c r="M216" s="246"/>
    </row>
    <row r="217" spans="1:17" ht="12.75" customHeight="1" thickBot="1" x14ac:dyDescent="0.3">
      <c r="A217" s="337"/>
      <c r="B217" s="335" t="s">
        <v>171</v>
      </c>
      <c r="C217" s="247"/>
      <c r="D217" s="247"/>
      <c r="E217" s="247"/>
      <c r="F217" s="247"/>
      <c r="G217" s="354" t="str">
        <f>I138</f>
        <v>TTC</v>
      </c>
      <c r="H217" s="74">
        <f>SUM(H214:H216)</f>
        <v>0</v>
      </c>
      <c r="I217" s="271"/>
      <c r="J217" s="355" t="str">
        <f>I138</f>
        <v>TTC</v>
      </c>
      <c r="K217" s="52">
        <f>SUM(K214:K216)</f>
        <v>0</v>
      </c>
      <c r="L217" s="246"/>
      <c r="M217" s="246"/>
    </row>
    <row r="218" spans="1:17" ht="12.75" customHeight="1" thickTop="1" x14ac:dyDescent="0.25">
      <c r="A218" s="337"/>
      <c r="B218" s="106"/>
      <c r="C218" s="106"/>
      <c r="D218" s="106"/>
      <c r="E218" s="106"/>
      <c r="F218" s="106"/>
      <c r="G218" s="106"/>
      <c r="H218" s="84"/>
      <c r="I218" s="272"/>
      <c r="J218" s="273"/>
      <c r="K218" s="49"/>
      <c r="L218" s="246"/>
      <c r="M218" s="246"/>
    </row>
    <row r="219" spans="1:17" ht="12.75" customHeight="1" x14ac:dyDescent="0.25">
      <c r="A219" s="336">
        <v>10</v>
      </c>
      <c r="B219" s="205" t="s">
        <v>117</v>
      </c>
      <c r="C219" s="247"/>
      <c r="D219" s="247"/>
      <c r="E219" s="247"/>
      <c r="F219" s="247"/>
      <c r="G219" s="247"/>
      <c r="H219" s="85"/>
      <c r="I219" s="274"/>
      <c r="J219" s="275"/>
      <c r="K219" s="59"/>
      <c r="L219" s="246"/>
      <c r="M219" s="246"/>
    </row>
    <row r="220" spans="1:17" ht="12.75" customHeight="1" outlineLevel="1" x14ac:dyDescent="0.25">
      <c r="A220" s="337"/>
      <c r="B220" s="106" t="s">
        <v>118</v>
      </c>
      <c r="C220" s="106"/>
      <c r="D220" s="106"/>
      <c r="E220" s="106"/>
      <c r="F220" s="106"/>
      <c r="G220" s="106"/>
      <c r="H220" s="44">
        <v>0</v>
      </c>
      <c r="I220" s="276"/>
      <c r="J220" s="277"/>
      <c r="K220" s="27">
        <v>0</v>
      </c>
      <c r="L220" s="246"/>
      <c r="M220" s="246"/>
    </row>
    <row r="221" spans="1:17" ht="12.75" customHeight="1" outlineLevel="1" x14ac:dyDescent="0.25">
      <c r="A221" s="337"/>
      <c r="B221" s="106" t="s">
        <v>119</v>
      </c>
      <c r="C221" s="106"/>
      <c r="D221" s="106"/>
      <c r="E221" s="106"/>
      <c r="F221" s="106"/>
      <c r="G221" s="106"/>
      <c r="H221" s="44">
        <v>0</v>
      </c>
      <c r="I221" s="269"/>
      <c r="J221" s="278"/>
      <c r="K221" s="27">
        <v>0</v>
      </c>
      <c r="L221" s="246"/>
      <c r="M221" s="246"/>
    </row>
    <row r="222" spans="1:17" ht="12.75" customHeight="1" thickBot="1" x14ac:dyDescent="0.3">
      <c r="A222" s="337"/>
      <c r="B222" s="341" t="s">
        <v>211</v>
      </c>
      <c r="C222" s="247"/>
      <c r="D222" s="247"/>
      <c r="E222" s="247"/>
      <c r="F222" s="247"/>
      <c r="G222" s="354" t="str">
        <f>I138</f>
        <v>TTC</v>
      </c>
      <c r="H222" s="74">
        <f>SUM(H220:H221)</f>
        <v>0</v>
      </c>
      <c r="I222" s="271"/>
      <c r="J222" s="355" t="str">
        <f>I138</f>
        <v>TTC</v>
      </c>
      <c r="K222" s="52">
        <f>SUM(K220:K221)</f>
        <v>0</v>
      </c>
      <c r="L222" s="246"/>
      <c r="M222" s="246"/>
    </row>
    <row r="223" spans="1:17" ht="12.75" customHeight="1" thickTop="1" x14ac:dyDescent="0.25">
      <c r="A223" s="337"/>
      <c r="B223" s="106"/>
      <c r="C223" s="106"/>
      <c r="D223" s="106"/>
      <c r="E223" s="106"/>
      <c r="F223" s="106"/>
      <c r="G223" s="106"/>
      <c r="H223" s="85"/>
      <c r="I223" s="267"/>
      <c r="J223" s="279"/>
      <c r="K223" s="59"/>
      <c r="L223" s="246"/>
      <c r="M223" s="246"/>
    </row>
    <row r="224" spans="1:17" ht="12.75" customHeight="1" thickBot="1" x14ac:dyDescent="0.3">
      <c r="A224" s="336">
        <v>11</v>
      </c>
      <c r="B224" s="335" t="s">
        <v>170</v>
      </c>
      <c r="C224" s="247"/>
      <c r="D224" s="247"/>
      <c r="E224" s="247"/>
      <c r="F224" s="247"/>
      <c r="G224" s="356" t="str">
        <f>I138</f>
        <v>TTC</v>
      </c>
      <c r="H224" s="42">
        <v>0</v>
      </c>
      <c r="I224" s="271"/>
      <c r="J224" s="355" t="str">
        <f>I138</f>
        <v>TTC</v>
      </c>
      <c r="K224" s="43">
        <v>0</v>
      </c>
      <c r="L224" s="246"/>
      <c r="M224" s="246"/>
    </row>
    <row r="225" spans="1:13" ht="12.75" customHeight="1" thickTop="1" x14ac:dyDescent="0.25">
      <c r="A225" s="337"/>
      <c r="B225" s="106"/>
      <c r="C225" s="106"/>
      <c r="D225" s="106"/>
      <c r="E225" s="106"/>
      <c r="F225" s="106"/>
      <c r="G225" s="106"/>
      <c r="H225" s="296"/>
      <c r="I225" s="272"/>
      <c r="J225" s="273"/>
      <c r="K225" s="300"/>
      <c r="L225" s="246"/>
      <c r="M225" s="246"/>
    </row>
    <row r="226" spans="1:13" ht="12.75" customHeight="1" thickBot="1" x14ac:dyDescent="0.3">
      <c r="A226" s="337"/>
      <c r="B226" s="106"/>
      <c r="C226" s="106"/>
      <c r="D226" s="106"/>
      <c r="E226" s="106"/>
      <c r="F226" s="106"/>
      <c r="G226" s="106"/>
      <c r="H226" s="296"/>
      <c r="I226" s="218"/>
      <c r="J226" s="280"/>
      <c r="K226" s="297"/>
      <c r="L226" s="246"/>
      <c r="M226" s="246"/>
    </row>
    <row r="227" spans="1:13" ht="12.75" customHeight="1" thickBot="1" x14ac:dyDescent="0.3">
      <c r="A227" s="337"/>
      <c r="B227" s="334" t="s">
        <v>166</v>
      </c>
      <c r="C227" s="215"/>
      <c r="D227" s="215"/>
      <c r="E227" s="215"/>
      <c r="F227" s="215"/>
      <c r="G227" s="348" t="str">
        <f>I138</f>
        <v>TTC</v>
      </c>
      <c r="H227" s="75">
        <f>H205+H211+H217+H222+H224</f>
        <v>0</v>
      </c>
      <c r="I227" s="281"/>
      <c r="J227" s="353" t="str">
        <f>I138</f>
        <v>TTC</v>
      </c>
      <c r="K227" s="60">
        <f>K157+K177+K189+K191+K193+K195+K197+K211+K217+K222+K224</f>
        <v>0</v>
      </c>
      <c r="L227" s="246"/>
      <c r="M227" s="246"/>
    </row>
    <row r="228" spans="1:13" ht="12.75" customHeight="1" x14ac:dyDescent="0.25">
      <c r="A228" s="337"/>
      <c r="B228" s="106"/>
      <c r="C228" s="106"/>
      <c r="D228" s="106"/>
      <c r="E228" s="106"/>
      <c r="F228" s="106"/>
      <c r="G228" s="106"/>
      <c r="H228" s="106"/>
      <c r="I228" s="106"/>
      <c r="J228" s="106"/>
      <c r="K228" s="106"/>
      <c r="L228" s="246"/>
      <c r="M228" s="246"/>
    </row>
    <row r="229" spans="1:13" ht="12.75" customHeight="1" thickBot="1" x14ac:dyDescent="0.3">
      <c r="A229" s="337"/>
      <c r="B229" s="106"/>
      <c r="C229" s="106"/>
      <c r="D229" s="106"/>
      <c r="E229" s="106"/>
      <c r="F229" s="106"/>
      <c r="G229" s="106"/>
      <c r="H229" s="61"/>
      <c r="I229" s="106"/>
      <c r="J229" s="106"/>
      <c r="K229" s="106"/>
      <c r="L229" s="246"/>
      <c r="M229" s="246"/>
    </row>
    <row r="230" spans="1:13" ht="12.75" customHeight="1" x14ac:dyDescent="0.25">
      <c r="A230" s="337"/>
      <c r="B230" s="106"/>
      <c r="C230" s="106"/>
      <c r="D230" s="106"/>
      <c r="E230" s="106"/>
      <c r="F230" s="106"/>
      <c r="G230" s="106"/>
      <c r="H230" s="76" t="s">
        <v>60</v>
      </c>
      <c r="I230" s="240"/>
      <c r="J230" s="241"/>
      <c r="K230" s="62" t="s">
        <v>108</v>
      </c>
      <c r="L230" s="246"/>
      <c r="M230" s="246"/>
    </row>
    <row r="231" spans="1:13" ht="12.75" customHeight="1" thickBot="1" x14ac:dyDescent="0.3">
      <c r="A231" s="338" t="s">
        <v>20</v>
      </c>
      <c r="B231" s="202" t="s">
        <v>120</v>
      </c>
      <c r="C231" s="202"/>
      <c r="D231" s="203"/>
      <c r="E231" s="203"/>
      <c r="F231" s="203"/>
      <c r="G231" s="238"/>
      <c r="H231" s="77" t="s">
        <v>62</v>
      </c>
      <c r="I231" s="239"/>
      <c r="J231" s="242"/>
      <c r="K231" s="63" t="s">
        <v>62</v>
      </c>
      <c r="L231" s="246"/>
      <c r="M231" s="246"/>
    </row>
    <row r="232" spans="1:13" ht="12.75" customHeight="1" x14ac:dyDescent="0.25">
      <c r="A232" s="336"/>
      <c r="B232" s="204"/>
      <c r="C232" s="204"/>
      <c r="D232" s="106"/>
      <c r="E232" s="106"/>
      <c r="F232" s="106"/>
      <c r="G232" s="106"/>
      <c r="H232" s="73"/>
      <c r="I232" s="218"/>
      <c r="J232" s="280"/>
      <c r="K232" s="64"/>
      <c r="L232" s="246"/>
      <c r="M232" s="246"/>
    </row>
    <row r="233" spans="1:13" ht="12.75" customHeight="1" x14ac:dyDescent="0.25">
      <c r="A233" s="336">
        <v>1</v>
      </c>
      <c r="B233" s="205" t="s">
        <v>121</v>
      </c>
      <c r="C233" s="247"/>
      <c r="D233" s="247"/>
      <c r="E233" s="247"/>
      <c r="F233" s="247"/>
      <c r="G233" s="247"/>
      <c r="H233" s="86"/>
      <c r="I233" s="274"/>
      <c r="J233" s="275"/>
      <c r="K233" s="47"/>
      <c r="L233" s="246"/>
      <c r="M233" s="246"/>
    </row>
    <row r="234" spans="1:13" ht="12.75" customHeight="1" outlineLevel="1" x14ac:dyDescent="0.25">
      <c r="A234" s="337"/>
      <c r="B234" s="106" t="s">
        <v>37</v>
      </c>
      <c r="C234" s="106"/>
      <c r="D234" s="106"/>
      <c r="E234" s="106"/>
      <c r="F234" s="106"/>
      <c r="G234" s="106"/>
      <c r="H234" s="26">
        <v>0</v>
      </c>
      <c r="I234" s="269"/>
      <c r="J234" s="270"/>
      <c r="K234" s="27">
        <v>0</v>
      </c>
      <c r="L234" s="246"/>
      <c r="M234" s="246"/>
    </row>
    <row r="235" spans="1:13" ht="12.75" customHeight="1" outlineLevel="1" x14ac:dyDescent="0.25">
      <c r="A235" s="337"/>
      <c r="B235" s="106" t="s">
        <v>22</v>
      </c>
      <c r="C235" s="106"/>
      <c r="D235" s="106"/>
      <c r="E235" s="106"/>
      <c r="F235" s="106"/>
      <c r="G235" s="106"/>
      <c r="H235" s="26">
        <v>0</v>
      </c>
      <c r="I235" s="269"/>
      <c r="J235" s="270"/>
      <c r="K235" s="27">
        <v>0</v>
      </c>
      <c r="L235" s="246"/>
      <c r="M235" s="246"/>
    </row>
    <row r="236" spans="1:13" ht="12.75" customHeight="1" outlineLevel="1" x14ac:dyDescent="0.25">
      <c r="A236" s="337"/>
      <c r="B236" s="106" t="s">
        <v>23</v>
      </c>
      <c r="C236" s="106"/>
      <c r="D236" s="106"/>
      <c r="E236" s="106"/>
      <c r="F236" s="106"/>
      <c r="G236" s="106"/>
      <c r="H236" s="26">
        <v>0</v>
      </c>
      <c r="I236" s="269"/>
      <c r="J236" s="270"/>
      <c r="K236" s="27">
        <v>0</v>
      </c>
      <c r="L236" s="246"/>
      <c r="M236" s="246"/>
    </row>
    <row r="237" spans="1:13" ht="12.75" customHeight="1" outlineLevel="1" x14ac:dyDescent="0.25">
      <c r="A237" s="337"/>
      <c r="B237" s="210" t="s">
        <v>213</v>
      </c>
      <c r="C237" s="106"/>
      <c r="D237" s="106"/>
      <c r="E237" s="106"/>
      <c r="F237" s="106"/>
      <c r="G237" s="106"/>
      <c r="H237" s="26">
        <v>0</v>
      </c>
      <c r="I237" s="269"/>
      <c r="J237" s="270"/>
      <c r="K237" s="27">
        <v>0</v>
      </c>
      <c r="L237" s="246"/>
      <c r="M237" s="246"/>
    </row>
    <row r="238" spans="1:13" ht="12.75" customHeight="1" thickBot="1" x14ac:dyDescent="0.3">
      <c r="A238" s="337"/>
      <c r="B238" s="335" t="s">
        <v>169</v>
      </c>
      <c r="C238" s="247"/>
      <c r="D238" s="247"/>
      <c r="E238" s="247"/>
      <c r="F238" s="247"/>
      <c r="G238" s="354" t="str">
        <f>I138</f>
        <v>TTC</v>
      </c>
      <c r="H238" s="74">
        <f>SUM(H234:H237)</f>
        <v>0</v>
      </c>
      <c r="I238" s="271"/>
      <c r="J238" s="355" t="str">
        <f>I138</f>
        <v>TTC</v>
      </c>
      <c r="K238" s="48">
        <f>SUM(K234:K237)</f>
        <v>0</v>
      </c>
      <c r="L238" s="246"/>
      <c r="M238" s="246"/>
    </row>
    <row r="239" spans="1:13" ht="12.75" customHeight="1" thickTop="1" x14ac:dyDescent="0.25">
      <c r="A239" s="337"/>
      <c r="B239" s="106"/>
      <c r="C239" s="106"/>
      <c r="D239" s="106"/>
      <c r="E239" s="106"/>
      <c r="F239" s="106"/>
      <c r="G239" s="106"/>
      <c r="H239" s="84"/>
      <c r="I239" s="272"/>
      <c r="J239" s="273"/>
      <c r="K239" s="49"/>
      <c r="L239" s="246"/>
      <c r="M239" s="246"/>
    </row>
    <row r="240" spans="1:13" ht="12.75" customHeight="1" x14ac:dyDescent="0.25">
      <c r="A240" s="336">
        <v>2</v>
      </c>
      <c r="B240" s="205" t="s">
        <v>122</v>
      </c>
      <c r="C240" s="247"/>
      <c r="D240" s="247"/>
      <c r="E240" s="247"/>
      <c r="F240" s="247"/>
      <c r="G240" s="247"/>
      <c r="H240" s="85"/>
      <c r="I240" s="274"/>
      <c r="J240" s="275"/>
      <c r="K240" s="59"/>
      <c r="L240" s="246"/>
      <c r="M240" s="246"/>
    </row>
    <row r="241" spans="1:13" ht="12.75" customHeight="1" outlineLevel="1" x14ac:dyDescent="0.25">
      <c r="A241" s="336"/>
      <c r="B241" s="106" t="s">
        <v>24</v>
      </c>
      <c r="C241" s="106"/>
      <c r="D241" s="106"/>
      <c r="E241" s="106"/>
      <c r="F241" s="106"/>
      <c r="G241" s="106"/>
      <c r="H241" s="26">
        <v>0</v>
      </c>
      <c r="I241" s="269"/>
      <c r="J241" s="278"/>
      <c r="K241" s="27">
        <v>0</v>
      </c>
      <c r="L241" s="246"/>
      <c r="M241" s="246"/>
    </row>
    <row r="242" spans="1:13" ht="12.75" customHeight="1" outlineLevel="1" x14ac:dyDescent="0.25">
      <c r="A242" s="336"/>
      <c r="B242" s="106" t="s">
        <v>25</v>
      </c>
      <c r="C242" s="106"/>
      <c r="D242" s="106"/>
      <c r="E242" s="106"/>
      <c r="F242" s="106"/>
      <c r="G242" s="106"/>
      <c r="H242" s="26">
        <v>0</v>
      </c>
      <c r="I242" s="269"/>
      <c r="J242" s="278"/>
      <c r="K242" s="27">
        <v>0</v>
      </c>
      <c r="L242" s="246"/>
      <c r="M242" s="246"/>
    </row>
    <row r="243" spans="1:13" ht="12.75" customHeight="1" outlineLevel="1" x14ac:dyDescent="0.25">
      <c r="A243" s="336"/>
      <c r="B243" s="106" t="s">
        <v>26</v>
      </c>
      <c r="C243" s="106"/>
      <c r="D243" s="106"/>
      <c r="E243" s="106"/>
      <c r="F243" s="106"/>
      <c r="G243" s="106"/>
      <c r="H243" s="26">
        <v>0</v>
      </c>
      <c r="I243" s="269"/>
      <c r="J243" s="278"/>
      <c r="K243" s="27">
        <v>0</v>
      </c>
      <c r="L243" s="246"/>
      <c r="M243" s="246"/>
    </row>
    <row r="244" spans="1:13" ht="12.75" customHeight="1" outlineLevel="1" x14ac:dyDescent="0.25">
      <c r="A244" s="336"/>
      <c r="B244" s="106" t="s">
        <v>46</v>
      </c>
      <c r="C244" s="106"/>
      <c r="D244" s="106"/>
      <c r="E244" s="106"/>
      <c r="F244" s="106"/>
      <c r="G244" s="106"/>
      <c r="H244" s="26">
        <v>0</v>
      </c>
      <c r="I244" s="269"/>
      <c r="J244" s="278"/>
      <c r="K244" s="27">
        <v>0</v>
      </c>
      <c r="L244" s="246"/>
      <c r="M244" s="246"/>
    </row>
    <row r="245" spans="1:13" ht="12.75" customHeight="1" outlineLevel="1" x14ac:dyDescent="0.25">
      <c r="A245" s="337"/>
      <c r="B245" s="206" t="s">
        <v>152</v>
      </c>
      <c r="C245" s="106"/>
      <c r="D245" s="106"/>
      <c r="E245" s="106"/>
      <c r="F245" s="106"/>
      <c r="G245" s="106"/>
      <c r="H245" s="26">
        <v>0</v>
      </c>
      <c r="I245" s="269"/>
      <c r="J245" s="278"/>
      <c r="K245" s="27">
        <v>0</v>
      </c>
      <c r="L245" s="246"/>
      <c r="M245" s="246"/>
    </row>
    <row r="246" spans="1:13" ht="12.75" customHeight="1" thickBot="1" x14ac:dyDescent="0.3">
      <c r="A246" s="337"/>
      <c r="B246" s="335" t="s">
        <v>168</v>
      </c>
      <c r="C246" s="247"/>
      <c r="D246" s="247"/>
      <c r="E246" s="247"/>
      <c r="F246" s="247"/>
      <c r="G246" s="354" t="str">
        <f>I138</f>
        <v>TTC</v>
      </c>
      <c r="H246" s="74">
        <f>SUM(H241:H245)</f>
        <v>0</v>
      </c>
      <c r="I246" s="271"/>
      <c r="J246" s="355" t="str">
        <f>I138</f>
        <v>TTC</v>
      </c>
      <c r="K246" s="48">
        <f>SUM(K241:K245)</f>
        <v>0</v>
      </c>
      <c r="L246" s="246"/>
      <c r="M246" s="246"/>
    </row>
    <row r="247" spans="1:13" ht="12.75" customHeight="1" thickTop="1" x14ac:dyDescent="0.25">
      <c r="A247" s="337"/>
      <c r="B247" s="207"/>
      <c r="C247" s="211"/>
      <c r="D247" s="211"/>
      <c r="E247" s="211"/>
      <c r="F247" s="211"/>
      <c r="G247" s="211"/>
      <c r="H247" s="84"/>
      <c r="I247" s="272"/>
      <c r="J247" s="273"/>
      <c r="K247" s="49"/>
      <c r="L247" s="246"/>
      <c r="M247" s="246"/>
    </row>
    <row r="248" spans="1:13" ht="12.75" customHeight="1" x14ac:dyDescent="0.25">
      <c r="A248" s="336">
        <v>3</v>
      </c>
      <c r="B248" s="205" t="s">
        <v>123</v>
      </c>
      <c r="C248" s="205"/>
      <c r="D248" s="247"/>
      <c r="E248" s="247"/>
      <c r="F248" s="247"/>
      <c r="G248" s="247"/>
      <c r="H248" s="85"/>
      <c r="I248" s="274"/>
      <c r="J248" s="275"/>
      <c r="K248" s="59"/>
      <c r="L248" s="246"/>
      <c r="M248" s="246"/>
    </row>
    <row r="249" spans="1:13" ht="12.75" customHeight="1" outlineLevel="1" x14ac:dyDescent="0.25">
      <c r="A249" s="336"/>
      <c r="B249" s="209" t="s">
        <v>27</v>
      </c>
      <c r="C249" s="106"/>
      <c r="D249" s="106"/>
      <c r="E249" s="106"/>
      <c r="F249" s="106"/>
      <c r="G249" s="106"/>
      <c r="H249" s="26">
        <v>0</v>
      </c>
      <c r="I249" s="269"/>
      <c r="J249" s="278"/>
      <c r="K249" s="27">
        <v>0</v>
      </c>
      <c r="L249" s="246"/>
      <c r="M249" s="246"/>
    </row>
    <row r="250" spans="1:13" ht="12.75" customHeight="1" outlineLevel="1" x14ac:dyDescent="0.25">
      <c r="A250" s="336"/>
      <c r="B250" s="209" t="s">
        <v>29</v>
      </c>
      <c r="C250" s="106"/>
      <c r="D250" s="106"/>
      <c r="E250" s="106"/>
      <c r="F250" s="106"/>
      <c r="G250" s="106"/>
      <c r="H250" s="26">
        <v>0</v>
      </c>
      <c r="I250" s="269"/>
      <c r="J250" s="278"/>
      <c r="K250" s="27">
        <v>0</v>
      </c>
      <c r="L250" s="246"/>
      <c r="M250" s="246"/>
    </row>
    <row r="251" spans="1:13" ht="12.75" customHeight="1" outlineLevel="1" x14ac:dyDescent="0.25">
      <c r="A251" s="336"/>
      <c r="B251" s="209" t="s">
        <v>218</v>
      </c>
      <c r="C251" s="106"/>
      <c r="D251" s="106"/>
      <c r="E251" s="106"/>
      <c r="F251" s="106"/>
      <c r="G251" s="106"/>
      <c r="H251" s="26">
        <v>0</v>
      </c>
      <c r="I251" s="269"/>
      <c r="J251" s="278"/>
      <c r="K251" s="27">
        <v>0</v>
      </c>
      <c r="L251" s="246"/>
      <c r="M251" s="246"/>
    </row>
    <row r="252" spans="1:13" ht="12.75" customHeight="1" outlineLevel="1" x14ac:dyDescent="0.25">
      <c r="A252" s="337"/>
      <c r="B252" s="209" t="s">
        <v>28</v>
      </c>
      <c r="C252" s="106"/>
      <c r="D252" s="106"/>
      <c r="E252" s="106"/>
      <c r="F252" s="106"/>
      <c r="G252" s="106"/>
      <c r="H252" s="26">
        <v>0</v>
      </c>
      <c r="I252" s="269"/>
      <c r="J252" s="278"/>
      <c r="K252" s="27">
        <v>0</v>
      </c>
      <c r="L252" s="246"/>
      <c r="M252" s="246"/>
    </row>
    <row r="253" spans="1:13" ht="12.75" customHeight="1" outlineLevel="1" x14ac:dyDescent="0.25">
      <c r="A253" s="337"/>
      <c r="B253" s="209" t="s">
        <v>221</v>
      </c>
      <c r="C253" s="106"/>
      <c r="D253" s="106"/>
      <c r="E253" s="106"/>
      <c r="F253" s="106"/>
      <c r="G253" s="106"/>
      <c r="H253" s="26">
        <v>0</v>
      </c>
      <c r="I253" s="269"/>
      <c r="J253" s="278"/>
      <c r="K253" s="27">
        <v>0</v>
      </c>
      <c r="L253" s="246"/>
      <c r="M253" s="246"/>
    </row>
    <row r="254" spans="1:13" ht="12.75" customHeight="1" outlineLevel="1" x14ac:dyDescent="0.25">
      <c r="A254" s="337"/>
      <c r="B254" s="209" t="s">
        <v>212</v>
      </c>
      <c r="C254" s="106"/>
      <c r="D254" s="106"/>
      <c r="E254" s="106"/>
      <c r="F254" s="106"/>
      <c r="G254" s="106"/>
      <c r="H254" s="26">
        <v>0</v>
      </c>
      <c r="I254" s="269"/>
      <c r="J254" s="278"/>
      <c r="K254" s="27">
        <v>0</v>
      </c>
      <c r="L254" s="246"/>
      <c r="M254" s="246"/>
    </row>
    <row r="255" spans="1:13" ht="12.75" customHeight="1" thickBot="1" x14ac:dyDescent="0.3">
      <c r="A255" s="337"/>
      <c r="B255" s="335" t="s">
        <v>162</v>
      </c>
      <c r="C255" s="247"/>
      <c r="D255" s="247"/>
      <c r="E255" s="247"/>
      <c r="F255" s="247"/>
      <c r="G255" s="354" t="str">
        <f>I138</f>
        <v>TTC</v>
      </c>
      <c r="H255" s="74">
        <f>SUM(H249:H254)</f>
        <v>0</v>
      </c>
      <c r="I255" s="271"/>
      <c r="J255" s="355" t="str">
        <f>I138</f>
        <v>TTC</v>
      </c>
      <c r="K255" s="48">
        <f>SUM(K249:K254)</f>
        <v>0</v>
      </c>
      <c r="L255" s="246"/>
      <c r="M255" s="246"/>
    </row>
    <row r="256" spans="1:13" ht="12.75" customHeight="1" thickTop="1" x14ac:dyDescent="0.25">
      <c r="A256" s="337"/>
      <c r="B256" s="106"/>
      <c r="C256" s="106"/>
      <c r="D256" s="106"/>
      <c r="E256" s="106"/>
      <c r="F256" s="106"/>
      <c r="G256" s="106"/>
      <c r="H256" s="84"/>
      <c r="I256" s="272"/>
      <c r="J256" s="282"/>
      <c r="K256" s="49"/>
      <c r="L256" s="246"/>
      <c r="M256" s="246"/>
    </row>
    <row r="257" spans="1:13" ht="12.75" customHeight="1" x14ac:dyDescent="0.25">
      <c r="A257" s="337"/>
      <c r="B257" s="208" t="s">
        <v>113</v>
      </c>
      <c r="C257" s="252"/>
      <c r="D257" s="252"/>
      <c r="E257" s="252"/>
      <c r="F257" s="252"/>
      <c r="G257" s="252"/>
      <c r="H257" s="87">
        <f>H227+H238+H246+H255</f>
        <v>0</v>
      </c>
      <c r="I257" s="283"/>
      <c r="J257" s="284"/>
      <c r="K257" s="66">
        <f>K227+K238+K246+K255</f>
        <v>0</v>
      </c>
      <c r="L257" s="246"/>
      <c r="M257" s="246"/>
    </row>
    <row r="258" spans="1:13" ht="4.5" customHeight="1" x14ac:dyDescent="0.25">
      <c r="A258" s="337"/>
      <c r="B258" s="106"/>
      <c r="C258" s="106"/>
      <c r="D258" s="106"/>
      <c r="E258" s="106"/>
      <c r="F258" s="106"/>
      <c r="G258" s="106"/>
      <c r="H258" s="299"/>
      <c r="I258" s="256"/>
      <c r="J258" s="256"/>
      <c r="K258" s="256"/>
      <c r="L258" s="246"/>
      <c r="M258" s="246"/>
    </row>
    <row r="259" spans="1:13" ht="3" customHeight="1" x14ac:dyDescent="0.25">
      <c r="A259" s="337"/>
      <c r="B259" s="106"/>
      <c r="C259" s="106"/>
      <c r="D259" s="106"/>
      <c r="E259" s="106"/>
      <c r="F259" s="106"/>
      <c r="G259" s="106"/>
      <c r="H259" s="299"/>
      <c r="I259" s="256"/>
      <c r="J259" s="256"/>
      <c r="K259" s="256"/>
      <c r="L259" s="246"/>
      <c r="M259" s="246"/>
    </row>
    <row r="260" spans="1:13" ht="3.75" customHeight="1" x14ac:dyDescent="0.25">
      <c r="A260" s="337"/>
      <c r="B260" s="106"/>
      <c r="C260" s="106"/>
      <c r="D260" s="106"/>
      <c r="E260" s="106"/>
      <c r="F260" s="106"/>
      <c r="G260" s="106"/>
      <c r="H260" s="299"/>
      <c r="I260" s="256"/>
      <c r="J260" s="256"/>
      <c r="K260" s="256"/>
      <c r="L260" s="246"/>
      <c r="M260" s="246"/>
    </row>
    <row r="261" spans="1:13" ht="4.5" customHeight="1" x14ac:dyDescent="0.25">
      <c r="A261" s="337"/>
      <c r="B261" s="106"/>
      <c r="C261" s="106"/>
      <c r="D261" s="106"/>
      <c r="E261" s="106"/>
      <c r="F261" s="106"/>
      <c r="G261" s="106"/>
      <c r="H261" s="299"/>
      <c r="I261" s="256"/>
      <c r="J261" s="256"/>
      <c r="K261" s="256"/>
      <c r="L261" s="246"/>
      <c r="M261" s="246"/>
    </row>
    <row r="262" spans="1:13" ht="6.75" customHeight="1" thickBot="1" x14ac:dyDescent="0.3">
      <c r="A262" s="337"/>
      <c r="B262" s="106"/>
      <c r="C262" s="106"/>
      <c r="D262" s="106"/>
      <c r="E262" s="106"/>
      <c r="F262" s="106"/>
      <c r="G262" s="106"/>
      <c r="H262" s="299"/>
      <c r="I262" s="256"/>
      <c r="J262" s="256"/>
      <c r="K262" s="256"/>
      <c r="L262" s="246"/>
      <c r="M262" s="246"/>
    </row>
    <row r="263" spans="1:13" ht="12.75" customHeight="1" x14ac:dyDescent="0.25">
      <c r="A263" s="337"/>
      <c r="B263" s="106"/>
      <c r="C263" s="106"/>
      <c r="D263" s="106"/>
      <c r="E263" s="106"/>
      <c r="F263" s="106"/>
      <c r="G263" s="106"/>
      <c r="H263" s="79" t="s">
        <v>60</v>
      </c>
      <c r="I263" s="259"/>
      <c r="J263" s="260"/>
      <c r="K263" s="55" t="s">
        <v>108</v>
      </c>
      <c r="L263" s="246"/>
      <c r="M263" s="246"/>
    </row>
    <row r="264" spans="1:13" ht="12.75" customHeight="1" thickBot="1" x14ac:dyDescent="0.3">
      <c r="A264" s="337"/>
      <c r="B264" s="106"/>
      <c r="C264" s="106"/>
      <c r="D264" s="106"/>
      <c r="E264" s="106"/>
      <c r="F264" s="106"/>
      <c r="G264" s="106"/>
      <c r="H264" s="80" t="s">
        <v>62</v>
      </c>
      <c r="I264" s="261"/>
      <c r="J264" s="262"/>
      <c r="K264" s="56" t="s">
        <v>62</v>
      </c>
      <c r="L264" s="246"/>
      <c r="M264" s="246"/>
    </row>
    <row r="265" spans="1:13" ht="12.75" customHeight="1" x14ac:dyDescent="0.25">
      <c r="A265" s="337"/>
      <c r="B265" s="106"/>
      <c r="C265" s="106"/>
      <c r="D265" s="106"/>
      <c r="E265" s="106"/>
      <c r="F265" s="106"/>
      <c r="G265" s="106"/>
      <c r="H265" s="84"/>
      <c r="I265" s="272"/>
      <c r="J265" s="282"/>
      <c r="K265" s="49"/>
      <c r="L265" s="246"/>
      <c r="M265" s="246"/>
    </row>
    <row r="266" spans="1:13" ht="12.75" customHeight="1" x14ac:dyDescent="0.25">
      <c r="A266" s="337"/>
      <c r="B266" s="208" t="s">
        <v>114</v>
      </c>
      <c r="C266" s="252"/>
      <c r="D266" s="252"/>
      <c r="E266" s="252"/>
      <c r="F266" s="252"/>
      <c r="G266" s="252"/>
      <c r="H266" s="87">
        <f>H257</f>
        <v>0</v>
      </c>
      <c r="I266" s="283"/>
      <c r="J266" s="284"/>
      <c r="K266" s="66">
        <f>K257</f>
        <v>0</v>
      </c>
      <c r="L266" s="246"/>
      <c r="M266" s="246"/>
    </row>
    <row r="267" spans="1:13" ht="12.75" customHeight="1" x14ac:dyDescent="0.25">
      <c r="A267" s="337"/>
      <c r="B267" s="106"/>
      <c r="C267" s="106"/>
      <c r="D267" s="106"/>
      <c r="E267" s="106"/>
      <c r="F267" s="106"/>
      <c r="G267" s="106"/>
      <c r="H267" s="84"/>
      <c r="I267" s="272"/>
      <c r="J267" s="282"/>
      <c r="K267" s="49"/>
      <c r="L267" s="246"/>
      <c r="M267" s="246"/>
    </row>
    <row r="268" spans="1:13" ht="12.75" customHeight="1" x14ac:dyDescent="0.25">
      <c r="A268" s="336">
        <v>4</v>
      </c>
      <c r="B268" s="205" t="s">
        <v>124</v>
      </c>
      <c r="C268" s="247"/>
      <c r="D268" s="247"/>
      <c r="E268" s="247"/>
      <c r="F268" s="247"/>
      <c r="G268" s="247"/>
      <c r="H268" s="85"/>
      <c r="I268" s="274"/>
      <c r="J268" s="275"/>
      <c r="K268" s="59"/>
      <c r="L268" s="246"/>
      <c r="M268" s="246"/>
    </row>
    <row r="269" spans="1:13" ht="12.75" customHeight="1" outlineLevel="1" x14ac:dyDescent="0.25">
      <c r="A269" s="336"/>
      <c r="B269" s="106" t="s">
        <v>30</v>
      </c>
      <c r="C269" s="106"/>
      <c r="D269" s="106"/>
      <c r="E269" s="106"/>
      <c r="F269" s="106"/>
      <c r="G269" s="106"/>
      <c r="H269" s="26">
        <v>0</v>
      </c>
      <c r="I269" s="269"/>
      <c r="J269" s="270"/>
      <c r="K269" s="27">
        <v>0</v>
      </c>
      <c r="L269" s="246"/>
      <c r="M269" s="246"/>
    </row>
    <row r="270" spans="1:13" ht="12.75" customHeight="1" outlineLevel="1" x14ac:dyDescent="0.25">
      <c r="A270" s="336"/>
      <c r="B270" s="106" t="s">
        <v>32</v>
      </c>
      <c r="C270" s="106"/>
      <c r="D270" s="106"/>
      <c r="E270" s="106"/>
      <c r="F270" s="106"/>
      <c r="G270" s="106"/>
      <c r="H270" s="26">
        <v>0</v>
      </c>
      <c r="I270" s="269"/>
      <c r="J270" s="270"/>
      <c r="K270" s="27">
        <v>0</v>
      </c>
      <c r="L270" s="246"/>
      <c r="M270" s="246"/>
    </row>
    <row r="271" spans="1:13" ht="12.75" customHeight="1" outlineLevel="1" x14ac:dyDescent="0.25">
      <c r="A271" s="336"/>
      <c r="B271" s="106" t="s">
        <v>31</v>
      </c>
      <c r="C271" s="106"/>
      <c r="D271" s="106"/>
      <c r="E271" s="106"/>
      <c r="F271" s="106"/>
      <c r="G271" s="106"/>
      <c r="H271" s="26">
        <v>0</v>
      </c>
      <c r="I271" s="269"/>
      <c r="J271" s="270"/>
      <c r="K271" s="27">
        <v>0</v>
      </c>
      <c r="L271" s="246"/>
      <c r="M271" s="246"/>
    </row>
    <row r="272" spans="1:13" ht="12.75" customHeight="1" outlineLevel="1" x14ac:dyDescent="0.25">
      <c r="A272" s="337"/>
      <c r="B272" s="106" t="s">
        <v>33</v>
      </c>
      <c r="C272" s="106"/>
      <c r="D272" s="106"/>
      <c r="E272" s="106"/>
      <c r="F272" s="106"/>
      <c r="G272" s="106"/>
      <c r="H272" s="26">
        <v>0</v>
      </c>
      <c r="I272" s="269"/>
      <c r="J272" s="270"/>
      <c r="K272" s="27">
        <v>0</v>
      </c>
      <c r="L272" s="246"/>
      <c r="M272" s="246"/>
    </row>
    <row r="273" spans="1:13" ht="12.75" customHeight="1" outlineLevel="1" x14ac:dyDescent="0.25">
      <c r="A273" s="337"/>
      <c r="B273" s="106" t="s">
        <v>34</v>
      </c>
      <c r="C273" s="106"/>
      <c r="D273" s="106"/>
      <c r="E273" s="106"/>
      <c r="F273" s="106"/>
      <c r="G273" s="106"/>
      <c r="H273" s="26">
        <v>0</v>
      </c>
      <c r="I273" s="269"/>
      <c r="J273" s="270"/>
      <c r="K273" s="27">
        <v>0</v>
      </c>
      <c r="L273" s="246"/>
      <c r="M273" s="246"/>
    </row>
    <row r="274" spans="1:13" ht="12.75" customHeight="1" outlineLevel="1" x14ac:dyDescent="0.25">
      <c r="A274" s="337"/>
      <c r="B274" s="209" t="s">
        <v>35</v>
      </c>
      <c r="C274" s="106"/>
      <c r="D274" s="106"/>
      <c r="E274" s="106"/>
      <c r="F274" s="106"/>
      <c r="G274" s="106"/>
      <c r="H274" s="26">
        <v>0</v>
      </c>
      <c r="I274" s="269"/>
      <c r="J274" s="270"/>
      <c r="K274" s="27">
        <v>0</v>
      </c>
      <c r="L274" s="246"/>
      <c r="M274" s="246"/>
    </row>
    <row r="275" spans="1:13" ht="12.75" customHeight="1" outlineLevel="1" x14ac:dyDescent="0.25">
      <c r="A275" s="337"/>
      <c r="B275" s="106" t="s">
        <v>36</v>
      </c>
      <c r="C275" s="106"/>
      <c r="D275" s="106"/>
      <c r="E275" s="106"/>
      <c r="F275" s="106"/>
      <c r="G275" s="106"/>
      <c r="H275" s="26">
        <v>0</v>
      </c>
      <c r="I275" s="269"/>
      <c r="J275" s="270"/>
      <c r="K275" s="27">
        <v>0</v>
      </c>
      <c r="L275" s="246"/>
      <c r="M275" s="246"/>
    </row>
    <row r="276" spans="1:13" ht="12.75" customHeight="1" outlineLevel="1" x14ac:dyDescent="0.25">
      <c r="A276" s="337"/>
      <c r="B276" s="106" t="s">
        <v>51</v>
      </c>
      <c r="C276" s="106"/>
      <c r="D276" s="106"/>
      <c r="E276" s="106"/>
      <c r="F276" s="106"/>
      <c r="G276" s="106"/>
      <c r="H276" s="26">
        <v>0</v>
      </c>
      <c r="I276" s="269"/>
      <c r="J276" s="270"/>
      <c r="K276" s="27">
        <v>0</v>
      </c>
      <c r="L276" s="246"/>
      <c r="M276" s="246"/>
    </row>
    <row r="277" spans="1:13" ht="12.75" customHeight="1" outlineLevel="1" x14ac:dyDescent="0.25">
      <c r="A277" s="337"/>
      <c r="B277" s="209" t="s">
        <v>220</v>
      </c>
      <c r="C277" s="106"/>
      <c r="D277" s="106"/>
      <c r="E277" s="106"/>
      <c r="F277" s="106"/>
      <c r="G277" s="106"/>
      <c r="H277" s="26">
        <v>0</v>
      </c>
      <c r="I277" s="269"/>
      <c r="J277" s="270"/>
      <c r="K277" s="27">
        <v>0</v>
      </c>
      <c r="L277" s="246"/>
      <c r="M277" s="246"/>
    </row>
    <row r="278" spans="1:13" ht="12.75" customHeight="1" thickBot="1" x14ac:dyDescent="0.3">
      <c r="A278" s="337"/>
      <c r="B278" s="335" t="s">
        <v>167</v>
      </c>
      <c r="C278" s="247"/>
      <c r="D278" s="247"/>
      <c r="E278" s="247"/>
      <c r="F278" s="247"/>
      <c r="G278" s="354" t="str">
        <f>I138</f>
        <v>TTC</v>
      </c>
      <c r="H278" s="74">
        <f>SUM(H269:H277)</f>
        <v>0</v>
      </c>
      <c r="I278" s="285"/>
      <c r="J278" s="355" t="str">
        <f>I138</f>
        <v>TTC</v>
      </c>
      <c r="K278" s="48">
        <f>SUM(K269:K277)</f>
        <v>0</v>
      </c>
      <c r="L278" s="246"/>
      <c r="M278" s="246"/>
    </row>
    <row r="279" spans="1:13" ht="12.75" customHeight="1" thickTop="1" x14ac:dyDescent="0.25">
      <c r="A279" s="337"/>
      <c r="B279" s="106"/>
      <c r="C279" s="106"/>
      <c r="D279" s="106"/>
      <c r="E279" s="106"/>
      <c r="F279" s="106"/>
      <c r="G279" s="106"/>
      <c r="H279" s="299"/>
      <c r="I279" s="211"/>
      <c r="J279" s="211"/>
      <c r="K279" s="211"/>
      <c r="L279" s="246"/>
      <c r="M279" s="246"/>
    </row>
    <row r="280" spans="1:13" ht="12.75" customHeight="1" x14ac:dyDescent="0.25">
      <c r="A280" s="337"/>
      <c r="B280" s="106"/>
      <c r="C280" s="106"/>
      <c r="D280" s="106"/>
      <c r="E280" s="106"/>
      <c r="F280" s="106"/>
      <c r="G280" s="106"/>
      <c r="H280" s="299"/>
      <c r="I280" s="211"/>
      <c r="J280" s="211"/>
      <c r="K280" s="211"/>
      <c r="L280" s="246"/>
      <c r="M280" s="246"/>
    </row>
    <row r="281" spans="1:13" ht="13.8" thickBot="1" x14ac:dyDescent="0.3">
      <c r="A281" s="339"/>
      <c r="B281" s="104"/>
      <c r="C281" s="104"/>
      <c r="D281" s="104"/>
      <c r="E281" s="104"/>
      <c r="F281" s="104"/>
      <c r="G281" s="104"/>
      <c r="I281" s="104"/>
      <c r="J281" s="104"/>
    </row>
    <row r="282" spans="1:13" ht="12.75" customHeight="1" thickBot="1" x14ac:dyDescent="0.3">
      <c r="A282" s="337"/>
      <c r="B282" s="334" t="s">
        <v>181</v>
      </c>
      <c r="C282" s="215"/>
      <c r="D282" s="215"/>
      <c r="E282" s="215"/>
      <c r="F282" s="215"/>
      <c r="G282" s="348" t="str">
        <f>I138</f>
        <v>TTC</v>
      </c>
      <c r="H282" s="75">
        <f>H238+H246+H255+H278</f>
        <v>0</v>
      </c>
      <c r="I282" s="286"/>
      <c r="J282" s="353" t="str">
        <f>I138</f>
        <v>TTC</v>
      </c>
      <c r="K282" s="60">
        <f>K238+K246+K255+K278</f>
        <v>0</v>
      </c>
      <c r="L282" s="246"/>
      <c r="M282" s="246"/>
    </row>
    <row r="283" spans="1:13" ht="12.75" customHeight="1" x14ac:dyDescent="0.25">
      <c r="A283" s="337"/>
      <c r="B283" s="106"/>
      <c r="C283" s="106"/>
      <c r="D283" s="106"/>
      <c r="E283" s="106"/>
      <c r="F283" s="106"/>
      <c r="G283" s="106"/>
      <c r="H283" s="76" t="s">
        <v>60</v>
      </c>
      <c r="I283" s="240"/>
      <c r="J283" s="241"/>
      <c r="K283" s="67" t="s">
        <v>108</v>
      </c>
      <c r="L283" s="246"/>
      <c r="M283" s="246"/>
    </row>
    <row r="284" spans="1:13" ht="12.75" customHeight="1" thickBot="1" x14ac:dyDescent="0.3">
      <c r="A284" s="338" t="s">
        <v>38</v>
      </c>
      <c r="B284" s="202" t="s">
        <v>125</v>
      </c>
      <c r="C284" s="203"/>
      <c r="D284" s="203"/>
      <c r="E284" s="203"/>
      <c r="F284" s="203"/>
      <c r="G284" s="238"/>
      <c r="H284" s="77" t="s">
        <v>62</v>
      </c>
      <c r="I284" s="239"/>
      <c r="J284" s="242"/>
      <c r="K284" s="68" t="s">
        <v>62</v>
      </c>
      <c r="L284" s="246"/>
      <c r="M284" s="246"/>
    </row>
    <row r="285" spans="1:13" ht="12.75" customHeight="1" x14ac:dyDescent="0.25">
      <c r="A285" s="336"/>
      <c r="B285" s="204"/>
      <c r="C285" s="106"/>
      <c r="D285" s="106"/>
      <c r="E285" s="106"/>
      <c r="F285" s="106"/>
      <c r="G285" s="106"/>
      <c r="H285" s="73"/>
      <c r="I285" s="287"/>
      <c r="J285" s="288"/>
      <c r="K285" s="64"/>
      <c r="L285" s="246"/>
      <c r="M285" s="246"/>
    </row>
    <row r="286" spans="1:13" ht="12.75" customHeight="1" outlineLevel="1" x14ac:dyDescent="0.25">
      <c r="A286" s="337"/>
      <c r="B286" s="204" t="s">
        <v>39</v>
      </c>
      <c r="C286" s="106"/>
      <c r="D286" s="106"/>
      <c r="E286" s="106"/>
      <c r="F286" s="106"/>
      <c r="G286" s="106"/>
      <c r="H286" s="26">
        <v>0</v>
      </c>
      <c r="I286" s="269"/>
      <c r="J286" s="270"/>
      <c r="K286" s="27">
        <v>0</v>
      </c>
      <c r="L286" s="246"/>
      <c r="M286" s="246"/>
    </row>
    <row r="287" spans="1:13" ht="12.75" customHeight="1" outlineLevel="1" x14ac:dyDescent="0.25">
      <c r="A287" s="337"/>
      <c r="B287" s="204" t="s">
        <v>40</v>
      </c>
      <c r="C287" s="106"/>
      <c r="D287" s="106"/>
      <c r="E287" s="106"/>
      <c r="F287" s="106"/>
      <c r="G287" s="106"/>
      <c r="H287" s="26">
        <v>0</v>
      </c>
      <c r="I287" s="269"/>
      <c r="J287" s="270"/>
      <c r="K287" s="27">
        <v>0</v>
      </c>
      <c r="L287" s="246"/>
      <c r="M287" s="246"/>
    </row>
    <row r="288" spans="1:13" ht="12.75" customHeight="1" outlineLevel="1" x14ac:dyDescent="0.25">
      <c r="A288" s="337"/>
      <c r="B288" s="204" t="s">
        <v>57</v>
      </c>
      <c r="C288" s="106"/>
      <c r="D288" s="106"/>
      <c r="E288" s="106"/>
      <c r="F288" s="106"/>
      <c r="G288" s="106"/>
      <c r="H288" s="26">
        <v>0</v>
      </c>
      <c r="I288" s="269"/>
      <c r="J288" s="270"/>
      <c r="K288" s="27">
        <v>0</v>
      </c>
      <c r="L288" s="246"/>
      <c r="M288" s="246"/>
    </row>
    <row r="289" spans="1:13" ht="12.75" customHeight="1" outlineLevel="1" x14ac:dyDescent="0.25">
      <c r="A289" s="337"/>
      <c r="B289" s="204" t="s">
        <v>52</v>
      </c>
      <c r="C289" s="106"/>
      <c r="D289" s="106"/>
      <c r="E289" s="106"/>
      <c r="F289" s="106"/>
      <c r="G289" s="106"/>
      <c r="H289" s="26">
        <v>0</v>
      </c>
      <c r="I289" s="269"/>
      <c r="J289" s="270"/>
      <c r="K289" s="27">
        <v>0</v>
      </c>
      <c r="L289" s="246"/>
      <c r="M289" s="246"/>
    </row>
    <row r="290" spans="1:13" ht="12.75" customHeight="1" outlineLevel="1" x14ac:dyDescent="0.25">
      <c r="A290" s="337"/>
      <c r="B290" s="204" t="s">
        <v>53</v>
      </c>
      <c r="C290" s="106"/>
      <c r="D290" s="106"/>
      <c r="E290" s="106"/>
      <c r="F290" s="106"/>
      <c r="G290" s="106"/>
      <c r="H290" s="26">
        <v>0</v>
      </c>
      <c r="I290" s="269"/>
      <c r="J290" s="270"/>
      <c r="K290" s="27">
        <v>0</v>
      </c>
      <c r="L290" s="246"/>
      <c r="M290" s="246"/>
    </row>
    <row r="291" spans="1:13" ht="12.75" customHeight="1" outlineLevel="1" x14ac:dyDescent="0.25">
      <c r="A291" s="337"/>
      <c r="B291" s="204" t="s">
        <v>54</v>
      </c>
      <c r="C291" s="106"/>
      <c r="D291" s="106"/>
      <c r="E291" s="106"/>
      <c r="F291" s="106"/>
      <c r="G291" s="106"/>
      <c r="H291" s="26">
        <v>0</v>
      </c>
      <c r="I291" s="269"/>
      <c r="J291" s="270"/>
      <c r="K291" s="27">
        <v>0</v>
      </c>
      <c r="L291" s="246"/>
      <c r="M291" s="246"/>
    </row>
    <row r="292" spans="1:13" ht="12.75" customHeight="1" outlineLevel="1" x14ac:dyDescent="0.25">
      <c r="A292" s="337"/>
      <c r="B292" s="204" t="s">
        <v>55</v>
      </c>
      <c r="C292" s="106"/>
      <c r="D292" s="106"/>
      <c r="E292" s="106"/>
      <c r="F292" s="106"/>
      <c r="G292" s="106"/>
      <c r="H292" s="26">
        <v>0</v>
      </c>
      <c r="I292" s="269"/>
      <c r="J292" s="270"/>
      <c r="K292" s="27">
        <v>0</v>
      </c>
      <c r="L292" s="246"/>
      <c r="M292" s="246"/>
    </row>
    <row r="293" spans="1:13" ht="12.75" customHeight="1" outlineLevel="1" x14ac:dyDescent="0.25">
      <c r="A293" s="337"/>
      <c r="B293" s="209" t="s">
        <v>56</v>
      </c>
      <c r="C293" s="106"/>
      <c r="D293" s="106"/>
      <c r="E293" s="106"/>
      <c r="F293" s="106"/>
      <c r="G293" s="106"/>
      <c r="H293" s="296"/>
      <c r="I293" s="218"/>
      <c r="J293" s="280"/>
      <c r="K293" s="297"/>
      <c r="L293" s="246"/>
      <c r="M293" s="246"/>
    </row>
    <row r="294" spans="1:13" ht="12.75" customHeight="1" outlineLevel="1" thickBot="1" x14ac:dyDescent="0.3">
      <c r="A294" s="337"/>
      <c r="B294" s="106"/>
      <c r="C294" s="106"/>
      <c r="D294" s="106"/>
      <c r="E294" s="106"/>
      <c r="F294" s="106"/>
      <c r="G294" s="106"/>
      <c r="H294" s="296"/>
      <c r="I294" s="218"/>
      <c r="J294" s="280"/>
      <c r="K294" s="298"/>
      <c r="L294" s="246"/>
      <c r="M294" s="246"/>
    </row>
    <row r="295" spans="1:13" ht="12.75" customHeight="1" thickBot="1" x14ac:dyDescent="0.3">
      <c r="A295" s="337"/>
      <c r="B295" s="334" t="s">
        <v>165</v>
      </c>
      <c r="C295" s="215"/>
      <c r="D295" s="215"/>
      <c r="E295" s="215"/>
      <c r="F295" s="215"/>
      <c r="G295" s="348" t="str">
        <f>I138</f>
        <v>TTC</v>
      </c>
      <c r="H295" s="75">
        <f>SUM(H286:H292)</f>
        <v>0</v>
      </c>
      <c r="I295" s="88"/>
      <c r="J295" s="353" t="str">
        <f>I138</f>
        <v>TTC</v>
      </c>
      <c r="K295" s="60">
        <f>SUM(K286:K292)</f>
        <v>0</v>
      </c>
      <c r="L295" s="246"/>
      <c r="M295" s="246"/>
    </row>
    <row r="296" spans="1:13" ht="12.75" customHeight="1" thickBot="1" x14ac:dyDescent="0.3">
      <c r="A296" s="337"/>
      <c r="B296" s="106"/>
      <c r="C296" s="106"/>
      <c r="D296" s="106"/>
      <c r="E296" s="106"/>
      <c r="F296" s="106"/>
      <c r="G296" s="106"/>
      <c r="H296" s="61"/>
      <c r="I296" s="106"/>
      <c r="J296" s="106"/>
      <c r="K296" s="61"/>
      <c r="L296" s="246"/>
      <c r="M296" s="246"/>
    </row>
    <row r="297" spans="1:13" ht="12.75" customHeight="1" x14ac:dyDescent="0.25">
      <c r="A297" s="337"/>
      <c r="B297" s="106"/>
      <c r="C297" s="106"/>
      <c r="D297" s="106"/>
      <c r="E297" s="106"/>
      <c r="F297" s="106"/>
      <c r="G297" s="106"/>
      <c r="H297" s="76" t="s">
        <v>60</v>
      </c>
      <c r="I297" s="240"/>
      <c r="J297" s="241"/>
      <c r="K297" s="62" t="s">
        <v>108</v>
      </c>
      <c r="L297" s="246"/>
      <c r="M297" s="246"/>
    </row>
    <row r="298" spans="1:13" ht="12.75" customHeight="1" thickBot="1" x14ac:dyDescent="0.3">
      <c r="A298" s="338" t="s">
        <v>41</v>
      </c>
      <c r="B298" s="202" t="s">
        <v>126</v>
      </c>
      <c r="C298" s="202"/>
      <c r="D298" s="202"/>
      <c r="E298" s="203"/>
      <c r="F298" s="203"/>
      <c r="G298" s="238"/>
      <c r="H298" s="77" t="s">
        <v>62</v>
      </c>
      <c r="I298" s="239"/>
      <c r="J298" s="242"/>
      <c r="K298" s="63" t="s">
        <v>62</v>
      </c>
      <c r="L298" s="246"/>
      <c r="M298" s="246"/>
    </row>
    <row r="299" spans="1:13" ht="12.75" customHeight="1" x14ac:dyDescent="0.25">
      <c r="A299" s="336"/>
      <c r="B299" s="204"/>
      <c r="C299" s="204"/>
      <c r="D299" s="204"/>
      <c r="E299" s="106"/>
      <c r="F299" s="106"/>
      <c r="G299" s="106"/>
      <c r="H299" s="73"/>
      <c r="I299" s="218"/>
      <c r="J299" s="280"/>
      <c r="K299" s="64"/>
      <c r="L299" s="246"/>
      <c r="M299" s="246"/>
    </row>
    <row r="300" spans="1:13" ht="12.75" customHeight="1" outlineLevel="1" x14ac:dyDescent="0.25">
      <c r="A300" s="337"/>
      <c r="B300" s="204" t="s">
        <v>63</v>
      </c>
      <c r="C300" s="106"/>
      <c r="D300" s="204"/>
      <c r="E300" s="106"/>
      <c r="F300" s="106"/>
      <c r="G300" s="106"/>
      <c r="H300" s="26">
        <v>0</v>
      </c>
      <c r="I300" s="269"/>
      <c r="J300" s="270"/>
      <c r="K300" s="27">
        <v>0</v>
      </c>
      <c r="L300" s="246"/>
      <c r="M300" s="246"/>
    </row>
    <row r="301" spans="1:13" ht="12.75" customHeight="1" outlineLevel="1" x14ac:dyDescent="0.25">
      <c r="A301" s="337"/>
      <c r="B301" s="204" t="s">
        <v>42</v>
      </c>
      <c r="C301" s="106"/>
      <c r="D301" s="204"/>
      <c r="E301" s="106"/>
      <c r="F301" s="106"/>
      <c r="G301" s="106"/>
      <c r="H301" s="26">
        <v>0</v>
      </c>
      <c r="I301" s="269"/>
      <c r="J301" s="270"/>
      <c r="K301" s="27">
        <v>0</v>
      </c>
      <c r="L301" s="246"/>
      <c r="M301" s="246"/>
    </row>
    <row r="302" spans="1:13" ht="12.75" customHeight="1" outlineLevel="1" x14ac:dyDescent="0.25">
      <c r="A302" s="337"/>
      <c r="B302" s="204" t="s">
        <v>43</v>
      </c>
      <c r="C302" s="106"/>
      <c r="D302" s="204"/>
      <c r="E302" s="106"/>
      <c r="F302" s="106"/>
      <c r="G302" s="106"/>
      <c r="H302" s="26">
        <v>0</v>
      </c>
      <c r="I302" s="269"/>
      <c r="J302" s="270"/>
      <c r="K302" s="27">
        <v>0</v>
      </c>
      <c r="L302" s="246"/>
      <c r="M302" s="246"/>
    </row>
    <row r="303" spans="1:13" ht="12.75" customHeight="1" outlineLevel="1" x14ac:dyDescent="0.25">
      <c r="A303" s="337"/>
      <c r="B303" s="204" t="s">
        <v>58</v>
      </c>
      <c r="C303" s="106"/>
      <c r="D303" s="204"/>
      <c r="E303" s="106"/>
      <c r="F303" s="106"/>
      <c r="G303" s="106"/>
      <c r="H303" s="26">
        <v>0</v>
      </c>
      <c r="I303" s="269"/>
      <c r="J303" s="270"/>
      <c r="K303" s="27">
        <v>0</v>
      </c>
      <c r="L303" s="246"/>
      <c r="M303" s="246"/>
    </row>
    <row r="304" spans="1:13" ht="12.75" customHeight="1" outlineLevel="1" x14ac:dyDescent="0.25">
      <c r="A304" s="337"/>
      <c r="B304" s="204" t="s">
        <v>59</v>
      </c>
      <c r="C304" s="106"/>
      <c r="D304" s="204"/>
      <c r="E304" s="106"/>
      <c r="F304" s="106"/>
      <c r="G304" s="106"/>
      <c r="H304" s="26">
        <v>0</v>
      </c>
      <c r="I304" s="269"/>
      <c r="J304" s="270"/>
      <c r="K304" s="27">
        <v>0</v>
      </c>
      <c r="L304" s="246"/>
      <c r="M304" s="246"/>
    </row>
    <row r="305" spans="1:13" ht="12.75" customHeight="1" outlineLevel="1" x14ac:dyDescent="0.25">
      <c r="A305" s="337"/>
      <c r="B305" s="106"/>
      <c r="C305" s="106"/>
      <c r="D305" s="106"/>
      <c r="E305" s="106"/>
      <c r="F305" s="106"/>
      <c r="G305" s="106"/>
      <c r="H305" s="296"/>
      <c r="I305" s="218"/>
      <c r="J305" s="280"/>
      <c r="K305" s="297"/>
      <c r="L305" s="246"/>
      <c r="M305" s="246"/>
    </row>
    <row r="306" spans="1:13" ht="12.75" customHeight="1" outlineLevel="1" thickBot="1" x14ac:dyDescent="0.3">
      <c r="A306" s="337"/>
      <c r="B306" s="106"/>
      <c r="C306" s="106"/>
      <c r="D306" s="106"/>
      <c r="E306" s="106"/>
      <c r="F306" s="106"/>
      <c r="G306" s="106"/>
      <c r="H306" s="296"/>
      <c r="I306" s="218"/>
      <c r="J306" s="280"/>
      <c r="K306" s="297"/>
      <c r="L306" s="246"/>
      <c r="M306" s="246"/>
    </row>
    <row r="307" spans="1:13" ht="12.75" customHeight="1" thickBot="1" x14ac:dyDescent="0.3">
      <c r="A307" s="337"/>
      <c r="B307" s="334" t="s">
        <v>164</v>
      </c>
      <c r="C307" s="215"/>
      <c r="D307" s="215"/>
      <c r="E307" s="215"/>
      <c r="F307" s="215"/>
      <c r="G307" s="348" t="str">
        <f>I138</f>
        <v>TTC</v>
      </c>
      <c r="H307" s="75">
        <f>SUM(H300:H304)</f>
        <v>0</v>
      </c>
      <c r="I307" s="352"/>
      <c r="J307" s="353" t="str">
        <f>I138</f>
        <v>TTC</v>
      </c>
      <c r="K307" s="60">
        <f>SUM(K300:K304)</f>
        <v>0</v>
      </c>
      <c r="L307" s="246"/>
      <c r="M307" s="246"/>
    </row>
    <row r="308" spans="1:13" ht="12.75" customHeight="1" x14ac:dyDescent="0.25">
      <c r="A308" s="337"/>
      <c r="B308" s="106"/>
      <c r="C308" s="106"/>
      <c r="D308" s="106"/>
      <c r="E308" s="106"/>
      <c r="F308" s="106"/>
      <c r="G308" s="106"/>
      <c r="H308" s="106"/>
      <c r="I308" s="106"/>
      <c r="J308" s="106"/>
      <c r="K308" s="106"/>
      <c r="L308" s="246"/>
      <c r="M308" s="246"/>
    </row>
    <row r="309" spans="1:13" ht="12.75" customHeight="1" thickBot="1" x14ac:dyDescent="0.3">
      <c r="A309" s="337"/>
      <c r="B309" s="106"/>
      <c r="C309" s="106"/>
      <c r="D309" s="106"/>
      <c r="E309" s="106"/>
      <c r="F309" s="106"/>
      <c r="G309" s="106"/>
      <c r="H309" s="106"/>
      <c r="I309" s="106"/>
      <c r="J309" s="106"/>
      <c r="K309" s="106"/>
      <c r="L309" s="246"/>
      <c r="M309" s="246"/>
    </row>
    <row r="310" spans="1:13" ht="12.75" customHeight="1" thickBot="1" x14ac:dyDescent="0.3">
      <c r="A310" s="339"/>
      <c r="B310" s="334" t="s">
        <v>194</v>
      </c>
      <c r="C310" s="215"/>
      <c r="D310" s="215"/>
      <c r="E310" s="215"/>
      <c r="F310" s="215"/>
      <c r="G310" s="348" t="str">
        <f>I138</f>
        <v>TTC</v>
      </c>
      <c r="H310" s="72">
        <f>H363</f>
        <v>0</v>
      </c>
      <c r="I310" s="293"/>
      <c r="J310" s="350" t="str">
        <f>I138</f>
        <v>TTC</v>
      </c>
      <c r="K310" s="72">
        <f>K363</f>
        <v>0</v>
      </c>
      <c r="L310" s="246"/>
      <c r="M310" s="246"/>
    </row>
    <row r="311" spans="1:13" ht="12.75" customHeight="1" x14ac:dyDescent="0.25">
      <c r="A311" s="340"/>
      <c r="B311" s="211"/>
      <c r="C311" s="211"/>
      <c r="D311" s="211"/>
      <c r="E311" s="211"/>
      <c r="F311" s="211"/>
      <c r="G311" s="211"/>
      <c r="H311" s="132"/>
      <c r="I311" s="132"/>
      <c r="J311" s="132"/>
      <c r="K311" s="132"/>
      <c r="L311" s="246"/>
      <c r="M311" s="246"/>
    </row>
    <row r="312" spans="1:13" ht="11.25" customHeight="1" thickBot="1" x14ac:dyDescent="0.3">
      <c r="A312" s="340"/>
      <c r="B312" s="211"/>
      <c r="C312" s="211"/>
      <c r="D312" s="211"/>
      <c r="E312" s="211"/>
      <c r="F312" s="211"/>
      <c r="G312" s="211"/>
      <c r="H312" s="132"/>
      <c r="I312" s="132"/>
      <c r="J312" s="132"/>
      <c r="K312" s="132"/>
      <c r="L312" s="246"/>
      <c r="M312" s="246"/>
    </row>
    <row r="313" spans="1:13" ht="12.75" customHeight="1" x14ac:dyDescent="0.25">
      <c r="A313" s="212" t="s">
        <v>127</v>
      </c>
      <c r="B313" s="213"/>
      <c r="C313" s="213"/>
      <c r="D313" s="213"/>
      <c r="E313" s="213"/>
      <c r="F313" s="213"/>
      <c r="G313" s="213"/>
      <c r="H313" s="76" t="s">
        <v>60</v>
      </c>
      <c r="I313" s="240"/>
      <c r="J313" s="241"/>
      <c r="K313" s="62" t="s">
        <v>108</v>
      </c>
      <c r="L313" s="246"/>
      <c r="M313" s="246"/>
    </row>
    <row r="314" spans="1:13" ht="12.75" customHeight="1" thickBot="1" x14ac:dyDescent="0.3">
      <c r="A314" s="214"/>
      <c r="B314" s="211"/>
      <c r="C314" s="211"/>
      <c r="D314" s="211"/>
      <c r="E314" s="211"/>
      <c r="F314" s="211"/>
      <c r="G314" s="211"/>
      <c r="H314" s="77" t="s">
        <v>62</v>
      </c>
      <c r="I314" s="239"/>
      <c r="J314" s="242"/>
      <c r="K314" s="63" t="s">
        <v>62</v>
      </c>
      <c r="L314" s="246"/>
      <c r="M314" s="246"/>
    </row>
    <row r="315" spans="1:13" ht="12.75" customHeight="1" x14ac:dyDescent="0.25">
      <c r="A315" s="214" t="s">
        <v>128</v>
      </c>
      <c r="B315" s="207" t="s">
        <v>166</v>
      </c>
      <c r="C315" s="211"/>
      <c r="D315" s="211"/>
      <c r="E315" s="211"/>
      <c r="F315" s="211"/>
      <c r="G315" s="345" t="str">
        <f>I138</f>
        <v>TTC</v>
      </c>
      <c r="H315" s="69">
        <f>H227</f>
        <v>0</v>
      </c>
      <c r="I315" s="294"/>
      <c r="J315" s="340" t="str">
        <f>I138</f>
        <v>TTC</v>
      </c>
      <c r="K315" s="69">
        <f>K227</f>
        <v>0</v>
      </c>
      <c r="L315" s="246"/>
      <c r="M315" s="246"/>
    </row>
    <row r="316" spans="1:13" ht="12.75" customHeight="1" x14ac:dyDescent="0.25">
      <c r="A316" s="214" t="s">
        <v>20</v>
      </c>
      <c r="B316" s="207" t="s">
        <v>181</v>
      </c>
      <c r="C316" s="211"/>
      <c r="D316" s="211"/>
      <c r="E316" s="211"/>
      <c r="F316" s="211"/>
      <c r="G316" s="345" t="str">
        <f>I138</f>
        <v>TTC</v>
      </c>
      <c r="H316" s="70">
        <f>H282</f>
        <v>0</v>
      </c>
      <c r="I316" s="294"/>
      <c r="J316" s="340" t="str">
        <f>I138</f>
        <v>TTC</v>
      </c>
      <c r="K316" s="70">
        <f>K282</f>
        <v>0</v>
      </c>
      <c r="L316" s="246"/>
      <c r="M316" s="246"/>
    </row>
    <row r="317" spans="1:13" ht="12.75" customHeight="1" x14ac:dyDescent="0.25">
      <c r="A317" s="214" t="s">
        <v>38</v>
      </c>
      <c r="B317" s="207" t="s">
        <v>165</v>
      </c>
      <c r="C317" s="211"/>
      <c r="D317" s="211"/>
      <c r="E317" s="211"/>
      <c r="F317" s="211"/>
      <c r="G317" s="345" t="str">
        <f>I138</f>
        <v>TTC</v>
      </c>
      <c r="H317" s="71">
        <f>H295</f>
        <v>0</v>
      </c>
      <c r="I317" s="211"/>
      <c r="J317" s="340" t="str">
        <f>I138</f>
        <v>TTC</v>
      </c>
      <c r="K317" s="71">
        <f>K295</f>
        <v>0</v>
      </c>
      <c r="L317" s="246"/>
      <c r="M317" s="246"/>
    </row>
    <row r="318" spans="1:13" ht="12.75" customHeight="1" x14ac:dyDescent="0.25">
      <c r="A318" s="214" t="s">
        <v>41</v>
      </c>
      <c r="B318" s="207" t="s">
        <v>164</v>
      </c>
      <c r="C318" s="211"/>
      <c r="D318" s="211"/>
      <c r="E318" s="211"/>
      <c r="F318" s="211"/>
      <c r="G318" s="345" t="str">
        <f>I138</f>
        <v>TTC</v>
      </c>
      <c r="H318" s="71">
        <f>H307</f>
        <v>0</v>
      </c>
      <c r="I318" s="211"/>
      <c r="J318" s="340" t="str">
        <f>I138</f>
        <v>TTC</v>
      </c>
      <c r="K318" s="71">
        <f>K307</f>
        <v>0</v>
      </c>
      <c r="L318" s="246"/>
      <c r="M318" s="246"/>
    </row>
    <row r="319" spans="1:13" ht="12.75" customHeight="1" thickBot="1" x14ac:dyDescent="0.3">
      <c r="A319" s="214" t="s">
        <v>187</v>
      </c>
      <c r="B319" s="207" t="s">
        <v>192</v>
      </c>
      <c r="C319" s="211"/>
      <c r="D319" s="211"/>
      <c r="E319" s="211"/>
      <c r="F319" s="211"/>
      <c r="G319" s="345" t="str">
        <f>I138</f>
        <v>TTC</v>
      </c>
      <c r="H319" s="100">
        <f>H310</f>
        <v>0</v>
      </c>
      <c r="I319" s="211"/>
      <c r="J319" s="340" t="str">
        <f>I138</f>
        <v>TTC</v>
      </c>
      <c r="K319" s="71">
        <f>K310</f>
        <v>0</v>
      </c>
      <c r="L319" s="246"/>
      <c r="M319" s="246"/>
    </row>
    <row r="320" spans="1:13" ht="12.75" customHeight="1" outlineLevel="1" thickBot="1" x14ac:dyDescent="0.3">
      <c r="A320" s="334" t="s">
        <v>193</v>
      </c>
      <c r="B320" s="215"/>
      <c r="C320" s="215"/>
      <c r="D320" s="215"/>
      <c r="E320" s="215"/>
      <c r="F320" s="215"/>
      <c r="G320" s="346" t="str">
        <f>I138</f>
        <v>TTC</v>
      </c>
      <c r="H320" s="72">
        <f>SUM(H315:H319)</f>
        <v>0</v>
      </c>
      <c r="I320" s="295"/>
      <c r="J320" s="349" t="str">
        <f>I138</f>
        <v>TTC</v>
      </c>
      <c r="K320" s="72">
        <f>SUM(K315:K319)</f>
        <v>0</v>
      </c>
      <c r="L320" s="246"/>
      <c r="M320" s="246"/>
    </row>
    <row r="321" spans="1:13" ht="12.75" customHeight="1" outlineLevel="1" thickBot="1" x14ac:dyDescent="0.3">
      <c r="A321" s="214"/>
      <c r="B321" s="340" t="s">
        <v>129</v>
      </c>
      <c r="C321" s="340"/>
      <c r="D321" s="342" t="str">
        <f>IF(I138="ttc","0%","7.6%")</f>
        <v>0%</v>
      </c>
      <c r="E321" s="211"/>
      <c r="F321" s="211"/>
      <c r="G321" s="347"/>
      <c r="H321" s="89">
        <f>H320*D321</f>
        <v>0</v>
      </c>
      <c r="I321" s="333"/>
      <c r="J321" s="350"/>
      <c r="K321" s="90">
        <f>K320*D321</f>
        <v>0</v>
      </c>
      <c r="L321" s="246"/>
      <c r="M321" s="246"/>
    </row>
    <row r="322" spans="1:13" ht="12.75" customHeight="1" thickBot="1" x14ac:dyDescent="0.3">
      <c r="A322" s="334" t="s">
        <v>193</v>
      </c>
      <c r="B322" s="215"/>
      <c r="C322" s="215"/>
      <c r="D322" s="215"/>
      <c r="E322" s="215"/>
      <c r="F322" s="215"/>
      <c r="G322" s="348" t="s">
        <v>163</v>
      </c>
      <c r="H322" s="72">
        <f>H320+H321</f>
        <v>0</v>
      </c>
      <c r="I322" s="301"/>
      <c r="J322" s="351" t="str">
        <f>I138</f>
        <v>TTC</v>
      </c>
      <c r="K322" s="72">
        <f>K320+K321</f>
        <v>0</v>
      </c>
      <c r="L322" s="246"/>
      <c r="M322" s="246"/>
    </row>
    <row r="323" spans="1:13" x14ac:dyDescent="0.25">
      <c r="A323" s="101"/>
      <c r="B323" s="101"/>
      <c r="C323" s="101"/>
      <c r="D323" s="101"/>
      <c r="E323" s="101"/>
      <c r="F323" s="101"/>
      <c r="G323" s="135"/>
      <c r="H323" s="135"/>
      <c r="I323" s="135"/>
      <c r="J323" s="135"/>
      <c r="K323" s="135"/>
      <c r="L323" s="135"/>
      <c r="M323" s="135"/>
    </row>
    <row r="324" spans="1:13" x14ac:dyDescent="0.25">
      <c r="A324" s="211"/>
      <c r="B324" s="104" t="s">
        <v>240</v>
      </c>
      <c r="C324" s="104"/>
      <c r="D324" s="104"/>
      <c r="E324" s="104"/>
      <c r="F324" s="104"/>
      <c r="G324" s="104"/>
      <c r="H324" s="104"/>
      <c r="I324" s="254"/>
      <c r="J324" s="254"/>
      <c r="K324" s="254"/>
      <c r="L324" s="289"/>
      <c r="M324" s="289"/>
    </row>
    <row r="325" spans="1:13" x14ac:dyDescent="0.25">
      <c r="A325" s="211"/>
      <c r="B325" s="104"/>
      <c r="C325" s="104"/>
      <c r="D325" s="104"/>
      <c r="E325" s="104"/>
      <c r="F325" s="104"/>
      <c r="G325" s="104"/>
      <c r="H325" s="104"/>
      <c r="I325" s="104"/>
      <c r="K325" s="254"/>
      <c r="L325" s="289"/>
      <c r="M325" s="289"/>
    </row>
    <row r="326" spans="1:13" x14ac:dyDescent="0.25">
      <c r="A326" s="211"/>
      <c r="B326" s="120" t="s">
        <v>142</v>
      </c>
      <c r="C326" s="120"/>
      <c r="D326" s="120"/>
      <c r="G326" s="120" t="s">
        <v>143</v>
      </c>
      <c r="H326" s="120"/>
      <c r="I326" s="142" t="s">
        <v>144</v>
      </c>
      <c r="J326" s="148" t="s">
        <v>145</v>
      </c>
      <c r="K326" s="254"/>
      <c r="L326" s="289"/>
      <c r="M326" s="289"/>
    </row>
    <row r="327" spans="1:13" x14ac:dyDescent="0.25">
      <c r="A327" s="211"/>
      <c r="B327" s="120"/>
      <c r="C327" s="120"/>
      <c r="D327" s="137"/>
      <c r="E327" s="104"/>
      <c r="F327" s="104"/>
      <c r="G327" s="137"/>
      <c r="H327" s="137"/>
      <c r="I327" s="137"/>
      <c r="J327" s="137"/>
      <c r="K327" s="254"/>
      <c r="L327" s="289"/>
      <c r="M327" s="289"/>
    </row>
    <row r="328" spans="1:13" x14ac:dyDescent="0.25">
      <c r="A328" s="211"/>
      <c r="B328" s="120" t="s">
        <v>146</v>
      </c>
      <c r="C328" s="120"/>
      <c r="D328" s="120"/>
      <c r="G328" s="120" t="s">
        <v>143</v>
      </c>
      <c r="H328" s="120"/>
      <c r="I328" s="142" t="s">
        <v>144</v>
      </c>
      <c r="J328" s="148" t="s">
        <v>145</v>
      </c>
      <c r="K328" s="254"/>
      <c r="L328" s="289"/>
      <c r="M328" s="289"/>
    </row>
    <row r="329" spans="1:13" x14ac:dyDescent="0.25">
      <c r="A329" s="469" t="s">
        <v>207</v>
      </c>
      <c r="B329" s="470"/>
      <c r="C329" s="470"/>
      <c r="D329" s="470"/>
      <c r="E329" s="470"/>
      <c r="F329" s="470"/>
      <c r="G329" s="470"/>
      <c r="H329" s="470"/>
      <c r="I329" s="470"/>
      <c r="J329" s="470"/>
      <c r="K329" s="470"/>
      <c r="L329" s="289"/>
      <c r="M329" s="289"/>
    </row>
    <row r="330" spans="1:13" x14ac:dyDescent="0.25">
      <c r="A330" s="211"/>
      <c r="B330" s="211"/>
      <c r="C330" s="211"/>
      <c r="D330" s="211"/>
      <c r="E330" s="211"/>
      <c r="F330" s="211"/>
      <c r="G330" s="254"/>
      <c r="H330" s="254"/>
      <c r="I330" s="254"/>
      <c r="J330" s="254"/>
      <c r="K330" s="254"/>
      <c r="L330" s="289"/>
      <c r="M330" s="289"/>
    </row>
    <row r="331" spans="1:13" ht="38.25" customHeight="1" x14ac:dyDescent="0.25">
      <c r="A331" s="471" t="s">
        <v>208</v>
      </c>
      <c r="B331" s="472"/>
      <c r="C331" s="472"/>
      <c r="D331" s="472"/>
      <c r="E331" s="472"/>
      <c r="F331" s="472"/>
      <c r="G331" s="472"/>
      <c r="H331" s="472"/>
      <c r="I331" s="472"/>
      <c r="J331" s="472"/>
      <c r="K331" s="472"/>
      <c r="L331" s="289"/>
      <c r="M331" s="289"/>
    </row>
    <row r="332" spans="1:13" x14ac:dyDescent="0.25">
      <c r="A332" s="211"/>
      <c r="B332" s="211"/>
      <c r="C332" s="211"/>
      <c r="D332" s="211"/>
      <c r="E332" s="211"/>
      <c r="F332" s="211"/>
      <c r="G332" s="254"/>
      <c r="H332" s="254"/>
      <c r="I332" s="254"/>
      <c r="J332" s="254"/>
      <c r="K332" s="254"/>
      <c r="L332" s="289"/>
      <c r="M332" s="289"/>
    </row>
    <row r="333" spans="1:13" x14ac:dyDescent="0.25">
      <c r="A333" s="211"/>
      <c r="B333" s="211"/>
      <c r="C333" s="211"/>
      <c r="D333" s="211"/>
      <c r="E333" s="211"/>
      <c r="F333" s="211"/>
      <c r="G333" s="254"/>
      <c r="H333" s="254"/>
      <c r="I333" s="254"/>
      <c r="J333" s="254"/>
      <c r="K333" s="254"/>
      <c r="L333" s="289"/>
      <c r="M333" s="289"/>
    </row>
    <row r="334" spans="1:13" x14ac:dyDescent="0.25">
      <c r="A334" s="211"/>
      <c r="B334" s="211"/>
      <c r="C334" s="211"/>
      <c r="D334" s="211"/>
      <c r="E334" s="211"/>
      <c r="F334" s="211"/>
      <c r="G334" s="254"/>
      <c r="H334" s="254"/>
      <c r="I334" s="254"/>
      <c r="J334" s="254"/>
      <c r="K334" s="254"/>
      <c r="L334" s="289"/>
      <c r="M334" s="289"/>
    </row>
    <row r="335" spans="1:13" ht="13.8" thickBot="1" x14ac:dyDescent="0.3">
      <c r="A335" s="211"/>
      <c r="B335" s="211"/>
      <c r="C335" s="211"/>
      <c r="D335" s="211"/>
      <c r="E335" s="211"/>
      <c r="F335" s="211"/>
      <c r="G335" s="254"/>
      <c r="H335" s="106"/>
      <c r="I335" s="254"/>
      <c r="J335" s="254"/>
      <c r="K335" s="106"/>
      <c r="L335" s="289"/>
      <c r="M335" s="289"/>
    </row>
    <row r="336" spans="1:13" x14ac:dyDescent="0.25">
      <c r="A336" s="211"/>
      <c r="B336" s="211"/>
      <c r="C336" s="211"/>
      <c r="D336" s="211"/>
      <c r="E336" s="211"/>
      <c r="F336" s="211"/>
      <c r="G336" s="254"/>
      <c r="H336" s="302" t="s">
        <v>60</v>
      </c>
      <c r="I336" s="303"/>
      <c r="J336" s="304"/>
      <c r="K336" s="302" t="s">
        <v>108</v>
      </c>
      <c r="L336" s="289"/>
      <c r="M336" s="289"/>
    </row>
    <row r="337" spans="1:17" s="3" customFormat="1" ht="13.8" thickBot="1" x14ac:dyDescent="0.3">
      <c r="A337" s="202" t="s">
        <v>187</v>
      </c>
      <c r="B337" s="202" t="s">
        <v>188</v>
      </c>
      <c r="C337" s="202"/>
      <c r="D337" s="202"/>
      <c r="E337" s="305"/>
      <c r="F337" s="305"/>
      <c r="G337" s="202"/>
      <c r="H337" s="306" t="s">
        <v>62</v>
      </c>
      <c r="I337" s="307"/>
      <c r="J337" s="308"/>
      <c r="K337" s="306" t="s">
        <v>62</v>
      </c>
      <c r="L337" s="290"/>
      <c r="M337" s="290"/>
      <c r="N337" s="105"/>
      <c r="O337" s="22"/>
      <c r="P337" s="22"/>
      <c r="Q337" s="22"/>
    </row>
    <row r="338" spans="1:17" x14ac:dyDescent="0.25">
      <c r="A338" s="211"/>
      <c r="B338" s="211"/>
      <c r="C338" s="211"/>
      <c r="D338" s="211"/>
      <c r="E338" s="309"/>
      <c r="F338" s="309"/>
      <c r="G338" s="211"/>
      <c r="H338" s="310"/>
      <c r="I338" s="309"/>
      <c r="J338" s="211"/>
      <c r="K338" s="310"/>
      <c r="L338" s="291"/>
      <c r="M338" s="291"/>
    </row>
    <row r="339" spans="1:17" x14ac:dyDescent="0.25">
      <c r="A339" s="211"/>
      <c r="B339" s="207" t="s">
        <v>189</v>
      </c>
      <c r="C339" s="211"/>
      <c r="D339" s="211"/>
      <c r="E339" s="309"/>
      <c r="F339" s="309"/>
      <c r="G339" s="211"/>
      <c r="H339" s="310"/>
      <c r="I339" s="309"/>
      <c r="J339" s="211"/>
      <c r="K339" s="310"/>
      <c r="L339" s="291"/>
      <c r="M339" s="291"/>
    </row>
    <row r="340" spans="1:17" x14ac:dyDescent="0.25">
      <c r="A340" s="211"/>
      <c r="B340" s="211"/>
      <c r="C340" s="34"/>
      <c r="D340" s="34"/>
      <c r="E340" s="39"/>
      <c r="F340" s="39"/>
      <c r="G340" s="34"/>
      <c r="H340" s="94"/>
      <c r="I340" s="309"/>
      <c r="J340" s="211"/>
      <c r="K340" s="94"/>
      <c r="L340" s="291"/>
      <c r="M340" s="291"/>
    </row>
    <row r="341" spans="1:17" x14ac:dyDescent="0.25">
      <c r="A341" s="211"/>
      <c r="B341" s="211"/>
      <c r="C341" s="34"/>
      <c r="D341" s="34"/>
      <c r="E341" s="39"/>
      <c r="F341" s="39"/>
      <c r="G341" s="34"/>
      <c r="H341" s="94"/>
      <c r="I341" s="309"/>
      <c r="J341" s="211"/>
      <c r="K341" s="94"/>
      <c r="L341" s="291"/>
      <c r="M341" s="291"/>
    </row>
    <row r="342" spans="1:17" x14ac:dyDescent="0.25">
      <c r="A342" s="211"/>
      <c r="B342" s="211"/>
      <c r="C342" s="34"/>
      <c r="D342" s="34"/>
      <c r="E342" s="39"/>
      <c r="F342" s="39"/>
      <c r="G342" s="34"/>
      <c r="H342" s="94"/>
      <c r="I342" s="309"/>
      <c r="J342" s="211"/>
      <c r="K342" s="94"/>
      <c r="L342" s="291"/>
      <c r="M342" s="291"/>
    </row>
    <row r="343" spans="1:17" x14ac:dyDescent="0.25">
      <c r="A343" s="211"/>
      <c r="B343" s="211"/>
      <c r="C343" s="34"/>
      <c r="D343" s="34"/>
      <c r="E343" s="39"/>
      <c r="F343" s="39"/>
      <c r="G343" s="34"/>
      <c r="H343" s="94"/>
      <c r="I343" s="309"/>
      <c r="J343" s="211"/>
      <c r="K343" s="94"/>
      <c r="L343" s="291"/>
      <c r="M343" s="291"/>
    </row>
    <row r="344" spans="1:17" x14ac:dyDescent="0.25">
      <c r="A344" s="211"/>
      <c r="B344" s="211"/>
      <c r="C344" s="34"/>
      <c r="D344" s="34"/>
      <c r="E344" s="39"/>
      <c r="F344" s="39"/>
      <c r="G344" s="34"/>
      <c r="H344" s="94"/>
      <c r="I344" s="309"/>
      <c r="J344" s="211"/>
      <c r="K344" s="94"/>
      <c r="L344" s="291"/>
      <c r="M344" s="291"/>
    </row>
    <row r="345" spans="1:17" x14ac:dyDescent="0.25">
      <c r="A345" s="211"/>
      <c r="B345" s="211"/>
      <c r="C345" s="34"/>
      <c r="D345" s="34"/>
      <c r="E345" s="39"/>
      <c r="F345" s="39"/>
      <c r="G345" s="34"/>
      <c r="H345" s="94"/>
      <c r="I345" s="309"/>
      <c r="J345" s="211"/>
      <c r="K345" s="94"/>
      <c r="L345" s="291"/>
      <c r="M345" s="291"/>
    </row>
    <row r="346" spans="1:17" x14ac:dyDescent="0.25">
      <c r="A346" s="211"/>
      <c r="B346" s="211"/>
      <c r="C346" s="34"/>
      <c r="D346" s="34"/>
      <c r="E346" s="34"/>
      <c r="F346" s="34"/>
      <c r="G346" s="34"/>
      <c r="H346" s="94"/>
      <c r="I346" s="309"/>
      <c r="J346" s="211"/>
      <c r="K346" s="94"/>
      <c r="L346" s="291"/>
      <c r="M346" s="291"/>
    </row>
    <row r="347" spans="1:17" x14ac:dyDescent="0.25">
      <c r="A347" s="211"/>
      <c r="B347" s="211"/>
      <c r="C347" s="34"/>
      <c r="D347" s="34"/>
      <c r="E347" s="34"/>
      <c r="F347" s="34"/>
      <c r="G347" s="34"/>
      <c r="H347" s="94"/>
      <c r="I347" s="309"/>
      <c r="J347" s="211"/>
      <c r="K347" s="94"/>
      <c r="L347" s="291"/>
      <c r="M347" s="291"/>
    </row>
    <row r="348" spans="1:17" s="3" customFormat="1" x14ac:dyDescent="0.25">
      <c r="A348" s="207"/>
      <c r="B348" s="207"/>
      <c r="C348" s="8"/>
      <c r="D348" s="8"/>
      <c r="E348" s="8"/>
      <c r="F348" s="8"/>
      <c r="G348" s="8"/>
      <c r="H348" s="96"/>
      <c r="I348" s="311"/>
      <c r="J348" s="257"/>
      <c r="K348" s="96"/>
      <c r="L348" s="290"/>
      <c r="M348" s="290"/>
      <c r="N348" s="105"/>
      <c r="O348" s="22"/>
      <c r="P348" s="22"/>
      <c r="Q348" s="22"/>
    </row>
    <row r="349" spans="1:17" x14ac:dyDescent="0.25">
      <c r="A349" s="211"/>
      <c r="B349" s="211"/>
      <c r="C349" s="34"/>
      <c r="D349" s="34"/>
      <c r="E349" s="34"/>
      <c r="F349" s="34"/>
      <c r="G349" s="34"/>
      <c r="H349" s="93"/>
      <c r="I349" s="211"/>
      <c r="J349" s="211"/>
      <c r="K349" s="93"/>
      <c r="L349" s="101"/>
      <c r="M349" s="101"/>
    </row>
    <row r="350" spans="1:17" x14ac:dyDescent="0.25">
      <c r="A350" s="211"/>
      <c r="B350" s="211"/>
      <c r="C350" s="211"/>
      <c r="D350" s="211"/>
      <c r="E350" s="211"/>
      <c r="F350" s="211"/>
      <c r="G350" s="211"/>
      <c r="H350" s="297"/>
      <c r="I350" s="211"/>
      <c r="J350" s="211"/>
      <c r="K350" s="297"/>
      <c r="L350" s="101"/>
      <c r="M350" s="101"/>
    </row>
    <row r="351" spans="1:17" s="92" customFormat="1" x14ac:dyDescent="0.25">
      <c r="A351" s="316"/>
      <c r="B351" s="317" t="s">
        <v>190</v>
      </c>
      <c r="C351" s="318"/>
      <c r="D351" s="318"/>
      <c r="E351" s="318"/>
      <c r="F351" s="318"/>
      <c r="G351" s="312"/>
      <c r="H351" s="315"/>
      <c r="I351" s="312"/>
      <c r="J351" s="312"/>
      <c r="K351" s="315"/>
      <c r="L351" s="292"/>
      <c r="M351" s="292"/>
      <c r="N351" s="152"/>
      <c r="O351" s="91"/>
      <c r="P351" s="91"/>
      <c r="Q351" s="91"/>
    </row>
    <row r="352" spans="1:17" x14ac:dyDescent="0.25">
      <c r="A352" s="211"/>
      <c r="B352" s="211"/>
      <c r="C352" s="34"/>
      <c r="D352" s="34"/>
      <c r="E352" s="34"/>
      <c r="F352" s="34"/>
      <c r="G352" s="34"/>
      <c r="H352" s="93"/>
      <c r="I352" s="211"/>
      <c r="J352" s="211"/>
      <c r="K352" s="93"/>
      <c r="L352" s="101"/>
      <c r="M352" s="101"/>
    </row>
    <row r="353" spans="1:17" x14ac:dyDescent="0.25">
      <c r="A353" s="211"/>
      <c r="B353" s="211"/>
      <c r="C353" s="34"/>
      <c r="D353" s="34"/>
      <c r="E353" s="34"/>
      <c r="F353" s="34"/>
      <c r="G353" s="34"/>
      <c r="H353" s="93"/>
      <c r="I353" s="211"/>
      <c r="J353" s="211"/>
      <c r="K353" s="93"/>
      <c r="L353" s="101"/>
      <c r="M353" s="101"/>
    </row>
    <row r="354" spans="1:17" x14ac:dyDescent="0.25">
      <c r="A354" s="211"/>
      <c r="B354" s="211"/>
      <c r="C354" s="34"/>
      <c r="D354" s="34"/>
      <c r="E354" s="34"/>
      <c r="F354" s="97"/>
      <c r="G354" s="97"/>
      <c r="H354" s="93"/>
      <c r="I354" s="211"/>
      <c r="J354" s="314"/>
      <c r="K354" s="93"/>
      <c r="L354" s="101"/>
      <c r="M354" s="101"/>
    </row>
    <row r="355" spans="1:17" x14ac:dyDescent="0.25">
      <c r="A355" s="211"/>
      <c r="B355" s="211"/>
      <c r="C355" s="34"/>
      <c r="D355" s="34"/>
      <c r="E355" s="34"/>
      <c r="F355" s="97"/>
      <c r="G355" s="34"/>
      <c r="H355" s="94"/>
      <c r="I355" s="211"/>
      <c r="J355" s="211"/>
      <c r="K355" s="94"/>
      <c r="L355" s="101"/>
      <c r="M355" s="101"/>
    </row>
    <row r="356" spans="1:17" x14ac:dyDescent="0.25">
      <c r="A356" s="211"/>
      <c r="B356" s="211"/>
      <c r="C356" s="34"/>
      <c r="D356" s="34"/>
      <c r="E356" s="34"/>
      <c r="F356" s="97"/>
      <c r="G356" s="34"/>
      <c r="H356" s="94"/>
      <c r="I356" s="211"/>
      <c r="J356" s="211"/>
      <c r="K356" s="94"/>
      <c r="L356" s="101"/>
      <c r="M356" s="101"/>
    </row>
    <row r="357" spans="1:17" x14ac:dyDescent="0.25">
      <c r="A357" s="211"/>
      <c r="B357" s="211"/>
      <c r="C357" s="34"/>
      <c r="D357" s="34"/>
      <c r="E357" s="34"/>
      <c r="F357" s="97"/>
      <c r="G357" s="34"/>
      <c r="H357" s="94"/>
      <c r="I357" s="211"/>
      <c r="J357" s="211"/>
      <c r="K357" s="94"/>
      <c r="L357" s="101"/>
      <c r="M357" s="101"/>
    </row>
    <row r="358" spans="1:17" x14ac:dyDescent="0.25">
      <c r="A358" s="211"/>
      <c r="B358" s="211"/>
      <c r="C358" s="34"/>
      <c r="D358" s="34"/>
      <c r="E358" s="34"/>
      <c r="F358" s="97"/>
      <c r="G358" s="34"/>
      <c r="H358" s="94"/>
      <c r="I358" s="211"/>
      <c r="J358" s="211"/>
      <c r="K358" s="94"/>
      <c r="L358" s="101"/>
      <c r="M358" s="101"/>
    </row>
    <row r="359" spans="1:17" x14ac:dyDescent="0.25">
      <c r="A359" s="211"/>
      <c r="B359" s="211"/>
      <c r="C359" s="34"/>
      <c r="D359" s="34"/>
      <c r="E359" s="34"/>
      <c r="F359" s="97"/>
      <c r="G359" s="34"/>
      <c r="H359" s="94"/>
      <c r="I359" s="211"/>
      <c r="J359" s="211"/>
      <c r="K359" s="94"/>
      <c r="L359" s="101"/>
      <c r="M359" s="101"/>
    </row>
    <row r="360" spans="1:17" x14ac:dyDescent="0.25">
      <c r="A360" s="211"/>
      <c r="B360" s="211"/>
      <c r="C360" s="34"/>
      <c r="D360" s="34"/>
      <c r="E360" s="34"/>
      <c r="F360" s="97"/>
      <c r="G360" s="97"/>
      <c r="H360" s="93"/>
      <c r="I360" s="211"/>
      <c r="J360" s="314"/>
      <c r="K360" s="93"/>
      <c r="L360" s="101"/>
      <c r="M360" s="101"/>
    </row>
    <row r="361" spans="1:17" x14ac:dyDescent="0.25">
      <c r="A361" s="211"/>
      <c r="B361" s="211"/>
      <c r="C361" s="34"/>
      <c r="D361" s="34"/>
      <c r="E361" s="34"/>
      <c r="F361" s="97"/>
      <c r="G361" s="34"/>
      <c r="H361" s="94"/>
      <c r="I361" s="211"/>
      <c r="J361" s="211"/>
      <c r="K361" s="94"/>
      <c r="L361" s="101"/>
      <c r="M361" s="101"/>
    </row>
    <row r="362" spans="1:17" ht="13.8" thickBot="1" x14ac:dyDescent="0.3">
      <c r="A362" s="211"/>
      <c r="B362" s="211"/>
      <c r="C362" s="211"/>
      <c r="D362" s="211"/>
      <c r="E362" s="211"/>
      <c r="F362" s="314"/>
      <c r="G362" s="211"/>
      <c r="H362" s="95"/>
      <c r="I362" s="211"/>
      <c r="J362" s="211"/>
      <c r="K362" s="95"/>
      <c r="L362" s="101"/>
      <c r="M362" s="101"/>
    </row>
    <row r="363" spans="1:17" ht="13.8" thickBot="1" x14ac:dyDescent="0.3">
      <c r="A363" s="211"/>
      <c r="B363" s="334" t="s">
        <v>191</v>
      </c>
      <c r="C363" s="215"/>
      <c r="D363" s="215"/>
      <c r="E363" s="215"/>
      <c r="F363" s="319"/>
      <c r="G363" s="343" t="s">
        <v>163</v>
      </c>
      <c r="H363" s="98">
        <f>SUM(H340:H361)</f>
        <v>0</v>
      </c>
      <c r="I363" s="313"/>
      <c r="J363" s="344" t="s">
        <v>163</v>
      </c>
      <c r="K363" s="99">
        <f>SUM(K340:K361)</f>
        <v>0</v>
      </c>
      <c r="L363" s="101"/>
      <c r="M363" s="101"/>
    </row>
    <row r="364" spans="1:17" x14ac:dyDescent="0.25">
      <c r="A364" s="211"/>
      <c r="B364" s="211"/>
      <c r="C364" s="211"/>
      <c r="D364" s="211"/>
      <c r="E364" s="211"/>
      <c r="F364" s="314"/>
      <c r="G364" s="211"/>
      <c r="H364" s="211"/>
      <c r="I364" s="211"/>
      <c r="J364" s="211"/>
      <c r="K364" s="211"/>
      <c r="L364" s="101"/>
      <c r="M364" s="101"/>
    </row>
    <row r="365" spans="1:17" x14ac:dyDescent="0.25">
      <c r="A365" s="211"/>
      <c r="B365" s="211"/>
      <c r="C365" s="211"/>
      <c r="D365" s="211"/>
      <c r="E365" s="211"/>
      <c r="F365" s="314"/>
      <c r="G365" s="211"/>
      <c r="H365" s="211"/>
      <c r="I365" s="211"/>
      <c r="J365" s="211"/>
      <c r="K365" s="211"/>
      <c r="L365" s="101"/>
      <c r="M365" s="101"/>
    </row>
    <row r="366" spans="1:17" s="92" customFormat="1" x14ac:dyDescent="0.25">
      <c r="A366" s="316"/>
      <c r="B366" s="317"/>
      <c r="C366" s="318"/>
      <c r="D366" s="318"/>
      <c r="E366" s="318"/>
      <c r="F366" s="320"/>
      <c r="G366" s="312"/>
      <c r="H366" s="312"/>
      <c r="I366" s="312"/>
      <c r="J366" s="312"/>
      <c r="K366" s="312"/>
      <c r="L366" s="292"/>
      <c r="M366" s="292"/>
      <c r="N366" s="152"/>
      <c r="O366" s="91"/>
      <c r="P366" s="91"/>
      <c r="Q366" s="91"/>
    </row>
    <row r="367" spans="1:17" x14ac:dyDescent="0.25">
      <c r="A367" s="211"/>
      <c r="B367" s="211"/>
      <c r="C367" s="211"/>
      <c r="D367" s="211"/>
      <c r="E367" s="211"/>
      <c r="F367" s="314"/>
      <c r="G367" s="211"/>
      <c r="H367" s="211"/>
      <c r="I367" s="211"/>
      <c r="J367" s="211"/>
      <c r="K367" s="211"/>
      <c r="L367" s="101"/>
      <c r="M367" s="101"/>
    </row>
    <row r="368" spans="1:17" x14ac:dyDescent="0.25">
      <c r="A368" s="211"/>
      <c r="B368" s="211"/>
      <c r="C368" s="211"/>
      <c r="D368" s="211"/>
      <c r="E368" s="211"/>
      <c r="F368" s="314"/>
      <c r="G368" s="211"/>
      <c r="H368" s="211"/>
      <c r="I368" s="211"/>
      <c r="J368" s="211"/>
      <c r="K368" s="211"/>
      <c r="L368" s="101"/>
      <c r="M368" s="101"/>
    </row>
    <row r="369" spans="1:13" x14ac:dyDescent="0.25">
      <c r="A369" s="101"/>
      <c r="B369" s="101" t="s">
        <v>240</v>
      </c>
      <c r="C369" s="101"/>
      <c r="D369" s="101"/>
      <c r="E369" s="101"/>
      <c r="F369" s="321"/>
      <c r="G369" s="101"/>
      <c r="H369" s="322"/>
      <c r="I369" s="101"/>
      <c r="J369" s="101"/>
      <c r="K369" s="322"/>
      <c r="L369" s="101"/>
      <c r="M369" s="101"/>
    </row>
    <row r="370" spans="1:13" x14ac:dyDescent="0.25">
      <c r="A370" s="101"/>
      <c r="B370" s="104"/>
      <c r="C370" s="104"/>
      <c r="D370" s="104"/>
      <c r="E370" s="104"/>
      <c r="F370" s="104"/>
      <c r="G370" s="104"/>
      <c r="H370" s="104"/>
      <c r="I370" s="104"/>
      <c r="K370" s="322"/>
      <c r="L370" s="101"/>
      <c r="M370" s="101"/>
    </row>
    <row r="371" spans="1:13" x14ac:dyDescent="0.25">
      <c r="A371" s="101"/>
      <c r="B371" s="120" t="s">
        <v>142</v>
      </c>
      <c r="C371" s="120"/>
      <c r="D371" s="120"/>
      <c r="G371" s="120" t="s">
        <v>143</v>
      </c>
      <c r="H371" s="120"/>
      <c r="I371" s="142" t="s">
        <v>144</v>
      </c>
      <c r="J371" s="148" t="s">
        <v>145</v>
      </c>
      <c r="K371" s="322"/>
      <c r="L371" s="101"/>
      <c r="M371" s="101"/>
    </row>
    <row r="372" spans="1:13" x14ac:dyDescent="0.25">
      <c r="A372" s="101"/>
      <c r="B372" s="120"/>
      <c r="C372" s="120"/>
      <c r="D372" s="137"/>
      <c r="E372" s="104"/>
      <c r="F372" s="104"/>
      <c r="G372" s="137"/>
      <c r="H372" s="137"/>
      <c r="I372" s="137"/>
      <c r="J372" s="137"/>
      <c r="K372" s="322"/>
      <c r="L372" s="101"/>
      <c r="M372" s="101"/>
    </row>
    <row r="373" spans="1:13" x14ac:dyDescent="0.25">
      <c r="A373" s="101"/>
      <c r="B373" s="120" t="s">
        <v>146</v>
      </c>
      <c r="C373" s="120"/>
      <c r="D373" s="120"/>
      <c r="G373" s="120" t="s">
        <v>143</v>
      </c>
      <c r="H373" s="120"/>
      <c r="I373" s="142" t="s">
        <v>144</v>
      </c>
      <c r="J373" s="148" t="s">
        <v>145</v>
      </c>
      <c r="K373" s="322"/>
      <c r="L373" s="101"/>
      <c r="M373" s="101"/>
    </row>
    <row r="374" spans="1:13" x14ac:dyDescent="0.25">
      <c r="A374" s="101"/>
      <c r="B374" s="101"/>
      <c r="C374" s="101"/>
      <c r="D374" s="101"/>
      <c r="E374" s="101"/>
      <c r="F374" s="321"/>
      <c r="G374" s="101"/>
      <c r="H374" s="322"/>
      <c r="I374" s="101"/>
      <c r="J374" s="101"/>
      <c r="K374" s="322"/>
      <c r="L374" s="101"/>
      <c r="M374" s="101"/>
    </row>
    <row r="375" spans="1:13" x14ac:dyDescent="0.25">
      <c r="A375" s="101"/>
      <c r="B375" s="101"/>
      <c r="C375" s="101"/>
      <c r="D375" s="101"/>
      <c r="E375" s="101"/>
      <c r="F375" s="321"/>
      <c r="G375" s="101"/>
      <c r="H375" s="322"/>
      <c r="I375" s="101"/>
      <c r="J375" s="101"/>
      <c r="K375" s="322"/>
      <c r="L375" s="101"/>
      <c r="M375" s="101"/>
    </row>
    <row r="376" spans="1:13" x14ac:dyDescent="0.25">
      <c r="A376" s="101"/>
      <c r="B376" s="101"/>
      <c r="C376" s="101"/>
      <c r="D376" s="101"/>
      <c r="E376" s="101"/>
      <c r="F376" s="321"/>
      <c r="G376" s="101"/>
      <c r="H376" s="101"/>
      <c r="I376" s="101"/>
      <c r="J376" s="101"/>
      <c r="K376" s="291"/>
      <c r="L376" s="101"/>
      <c r="M376" s="101"/>
    </row>
    <row r="377" spans="1:13" x14ac:dyDescent="0.25">
      <c r="A377" s="101"/>
      <c r="B377" s="101"/>
      <c r="C377" s="101"/>
      <c r="D377" s="101"/>
      <c r="E377" s="101"/>
      <c r="F377" s="321"/>
      <c r="G377" s="101"/>
      <c r="H377" s="322"/>
      <c r="I377" s="101"/>
      <c r="J377" s="101"/>
      <c r="K377" s="322"/>
      <c r="L377" s="101"/>
      <c r="M377" s="101"/>
    </row>
    <row r="378" spans="1:13" x14ac:dyDescent="0.25">
      <c r="A378" s="101"/>
      <c r="B378" s="101"/>
      <c r="C378" s="101"/>
      <c r="D378" s="101"/>
      <c r="E378" s="101"/>
      <c r="F378" s="321"/>
      <c r="G378" s="101"/>
      <c r="H378" s="322"/>
      <c r="I378" s="101"/>
      <c r="J378" s="101"/>
      <c r="K378" s="322"/>
      <c r="L378" s="101"/>
      <c r="M378" s="101"/>
    </row>
    <row r="379" spans="1:13" x14ac:dyDescent="0.25">
      <c r="A379" s="101"/>
      <c r="B379" s="101"/>
      <c r="C379" s="101"/>
      <c r="D379" s="101"/>
      <c r="E379" s="101"/>
      <c r="F379" s="101"/>
      <c r="G379" s="101"/>
      <c r="H379" s="101"/>
      <c r="I379" s="101"/>
      <c r="J379" s="101"/>
      <c r="K379" s="101"/>
      <c r="L379" s="101"/>
      <c r="M379" s="101"/>
    </row>
    <row r="380" spans="1:13" x14ac:dyDescent="0.25">
      <c r="A380" s="101"/>
      <c r="B380" s="101"/>
      <c r="C380" s="101"/>
      <c r="D380" s="101"/>
      <c r="E380" s="101"/>
      <c r="F380" s="101"/>
      <c r="G380" s="101"/>
      <c r="H380" s="101"/>
      <c r="I380" s="101"/>
      <c r="J380" s="101"/>
      <c r="K380" s="101"/>
      <c r="L380" s="178"/>
      <c r="M380" s="178"/>
    </row>
    <row r="381" spans="1:13" x14ac:dyDescent="0.25">
      <c r="A381" s="101"/>
      <c r="B381" s="101"/>
      <c r="C381" s="101"/>
      <c r="D381" s="101"/>
      <c r="E381" s="101"/>
      <c r="F381" s="101"/>
      <c r="G381" s="101"/>
      <c r="H381" s="101"/>
      <c r="I381" s="101"/>
      <c r="J381" s="101"/>
      <c r="K381" s="101"/>
      <c r="L381" s="178"/>
      <c r="M381" s="178"/>
    </row>
    <row r="382" spans="1:13" hidden="1" x14ac:dyDescent="0.25"/>
    <row r="383" spans="1:13" x14ac:dyDescent="0.25">
      <c r="A383" s="104"/>
      <c r="B383" s="104"/>
      <c r="C383" s="104"/>
      <c r="D383" s="104"/>
      <c r="E383" s="104"/>
      <c r="F383" s="104"/>
      <c r="G383" s="104"/>
      <c r="H383" s="104"/>
      <c r="I383" s="104"/>
      <c r="J383" s="104"/>
      <c r="K383" s="104"/>
    </row>
    <row r="384" spans="1:13" x14ac:dyDescent="0.25">
      <c r="A384" s="104"/>
      <c r="B384" s="104"/>
      <c r="C384" s="104"/>
      <c r="D384" s="104"/>
      <c r="E384" s="104"/>
      <c r="F384" s="104"/>
      <c r="G384" s="104"/>
      <c r="H384" s="104"/>
      <c r="I384" s="104"/>
      <c r="J384" s="104"/>
      <c r="K384" s="104"/>
    </row>
    <row r="385" spans="1:17" s="5" customFormat="1" x14ac:dyDescent="0.25">
      <c r="A385" s="108"/>
      <c r="B385" s="136" t="s">
        <v>130</v>
      </c>
      <c r="C385" s="120"/>
      <c r="D385" s="137"/>
      <c r="E385" s="137"/>
      <c r="F385" s="137"/>
      <c r="G385" s="137"/>
      <c r="H385" s="137"/>
      <c r="I385" s="108"/>
      <c r="J385" s="108"/>
      <c r="K385" s="108"/>
      <c r="L385" s="147"/>
      <c r="M385" s="147"/>
      <c r="N385" s="108"/>
      <c r="O385" s="15"/>
      <c r="P385" s="15"/>
      <c r="Q385" s="15"/>
    </row>
    <row r="386" spans="1:17" s="5" customFormat="1" x14ac:dyDescent="0.25">
      <c r="A386" s="108"/>
      <c r="B386" s="120"/>
      <c r="C386" s="120"/>
      <c r="D386" s="137"/>
      <c r="E386" s="137"/>
      <c r="F386" s="137"/>
      <c r="G386" s="137"/>
      <c r="H386" s="137"/>
      <c r="I386" s="108"/>
      <c r="J386" s="108"/>
      <c r="K386" s="108"/>
      <c r="L386" s="147"/>
      <c r="M386" s="147"/>
      <c r="N386" s="108"/>
      <c r="O386" s="15"/>
      <c r="P386" s="15"/>
      <c r="Q386" s="15"/>
    </row>
    <row r="387" spans="1:17" s="5" customFormat="1" x14ac:dyDescent="0.25">
      <c r="A387" s="108"/>
      <c r="B387" s="120"/>
      <c r="C387" s="120"/>
      <c r="D387" s="137"/>
      <c r="E387" s="137"/>
      <c r="F387" s="137"/>
      <c r="G387" s="137"/>
      <c r="H387" s="137"/>
      <c r="I387" s="108"/>
      <c r="J387" s="108"/>
      <c r="K387" s="108"/>
      <c r="L387" s="147"/>
      <c r="M387" s="147"/>
      <c r="N387" s="108"/>
      <c r="O387" s="15"/>
      <c r="P387" s="15"/>
      <c r="Q387" s="15"/>
    </row>
    <row r="388" spans="1:17" s="5" customFormat="1" x14ac:dyDescent="0.25">
      <c r="A388" s="108"/>
      <c r="B388" s="128" t="s">
        <v>131</v>
      </c>
      <c r="C388" s="120"/>
      <c r="D388" s="137"/>
      <c r="E388" s="138" t="s">
        <v>132</v>
      </c>
      <c r="F388" s="137"/>
      <c r="G388" s="138" t="s">
        <v>133</v>
      </c>
      <c r="H388" s="137"/>
      <c r="I388" s="108"/>
      <c r="J388" s="108"/>
      <c r="K388" s="108"/>
      <c r="L388" s="147"/>
      <c r="M388" s="147"/>
      <c r="N388" s="108"/>
      <c r="O388" s="15"/>
      <c r="P388" s="15"/>
      <c r="Q388" s="15"/>
    </row>
    <row r="389" spans="1:17" s="5" customFormat="1" x14ac:dyDescent="0.25">
      <c r="A389" s="108"/>
      <c r="B389" s="120"/>
      <c r="C389" s="120"/>
      <c r="D389" s="137"/>
      <c r="E389" s="137"/>
      <c r="F389" s="137"/>
      <c r="G389" s="137"/>
      <c r="H389" s="137"/>
      <c r="I389" s="108"/>
      <c r="J389" s="108"/>
      <c r="K389" s="108"/>
      <c r="L389" s="147"/>
      <c r="M389" s="147"/>
      <c r="N389" s="108"/>
      <c r="O389" s="15"/>
      <c r="P389" s="15"/>
      <c r="Q389" s="15"/>
    </row>
    <row r="390" spans="1:17" s="5" customFormat="1" x14ac:dyDescent="0.25">
      <c r="A390" s="108"/>
      <c r="B390" s="139" t="s">
        <v>0</v>
      </c>
      <c r="C390" s="120"/>
      <c r="D390" s="120"/>
      <c r="E390" s="120"/>
      <c r="F390" s="120"/>
      <c r="G390" s="120"/>
      <c r="H390" s="120"/>
      <c r="I390" s="108"/>
      <c r="J390" s="108"/>
      <c r="K390" s="108"/>
      <c r="L390" s="147"/>
      <c r="M390" s="147"/>
      <c r="N390" s="108"/>
      <c r="O390" s="15"/>
      <c r="P390" s="15"/>
      <c r="Q390" s="15"/>
    </row>
    <row r="391" spans="1:17" s="5" customFormat="1" x14ac:dyDescent="0.25">
      <c r="A391" s="108"/>
      <c r="B391" s="140" t="s">
        <v>134</v>
      </c>
      <c r="C391" s="120"/>
      <c r="D391" s="120"/>
      <c r="E391" s="140" t="s">
        <v>134</v>
      </c>
      <c r="F391" s="120"/>
      <c r="G391" s="140" t="s">
        <v>134</v>
      </c>
      <c r="H391" s="120"/>
      <c r="I391" s="108"/>
      <c r="J391" s="108"/>
      <c r="K391" s="108"/>
      <c r="L391" s="147"/>
      <c r="M391" s="147"/>
      <c r="N391" s="108"/>
      <c r="O391" s="15"/>
      <c r="P391" s="15"/>
      <c r="Q391" s="15"/>
    </row>
    <row r="392" spans="1:17" s="5" customFormat="1" x14ac:dyDescent="0.25">
      <c r="A392" s="108"/>
      <c r="B392" s="140" t="s">
        <v>134</v>
      </c>
      <c r="C392" s="120"/>
      <c r="D392" s="120"/>
      <c r="E392" s="140" t="s">
        <v>134</v>
      </c>
      <c r="F392" s="120"/>
      <c r="G392" s="140" t="s">
        <v>134</v>
      </c>
      <c r="H392" s="120"/>
      <c r="I392" s="108"/>
      <c r="J392" s="108"/>
      <c r="K392" s="108"/>
      <c r="L392" s="147"/>
      <c r="M392" s="147"/>
      <c r="N392" s="108"/>
      <c r="O392" s="15"/>
      <c r="P392" s="15"/>
      <c r="Q392" s="15"/>
    </row>
    <row r="393" spans="1:17" s="5" customFormat="1" x14ac:dyDescent="0.25">
      <c r="A393" s="108"/>
      <c r="B393" s="140" t="s">
        <v>134</v>
      </c>
      <c r="C393" s="120"/>
      <c r="D393" s="120"/>
      <c r="E393" s="140" t="s">
        <v>134</v>
      </c>
      <c r="F393" s="120"/>
      <c r="G393" s="140" t="s">
        <v>134</v>
      </c>
      <c r="H393" s="120"/>
      <c r="I393" s="108"/>
      <c r="J393" s="108"/>
      <c r="K393" s="108"/>
      <c r="L393" s="147"/>
      <c r="M393" s="147"/>
      <c r="N393" s="108"/>
      <c r="O393" s="15"/>
      <c r="P393" s="15"/>
      <c r="Q393" s="15"/>
    </row>
    <row r="394" spans="1:17" s="5" customFormat="1" x14ac:dyDescent="0.25">
      <c r="A394" s="108"/>
      <c r="B394" s="140" t="s">
        <v>134</v>
      </c>
      <c r="C394" s="120"/>
      <c r="D394" s="120"/>
      <c r="E394" s="140" t="s">
        <v>134</v>
      </c>
      <c r="F394" s="120"/>
      <c r="G394" s="140" t="s">
        <v>134</v>
      </c>
      <c r="H394" s="120"/>
      <c r="I394" s="108"/>
      <c r="J394" s="108"/>
      <c r="K394" s="108"/>
      <c r="L394" s="147"/>
      <c r="M394" s="147"/>
      <c r="N394" s="108"/>
      <c r="O394" s="15"/>
      <c r="P394" s="15"/>
      <c r="Q394" s="15"/>
    </row>
    <row r="395" spans="1:17" s="5" customFormat="1" x14ac:dyDescent="0.25">
      <c r="A395" s="108"/>
      <c r="B395" s="120"/>
      <c r="C395" s="120"/>
      <c r="D395" s="120"/>
      <c r="E395" s="120"/>
      <c r="F395" s="120"/>
      <c r="G395" s="120"/>
      <c r="H395" s="120"/>
      <c r="I395" s="108"/>
      <c r="J395" s="108"/>
      <c r="K395" s="108"/>
      <c r="L395" s="147"/>
      <c r="M395" s="147"/>
      <c r="N395" s="108"/>
      <c r="O395" s="15"/>
      <c r="P395" s="15"/>
      <c r="Q395" s="15"/>
    </row>
    <row r="396" spans="1:17" s="5" customFormat="1" x14ac:dyDescent="0.25">
      <c r="A396" s="108"/>
      <c r="B396" s="139" t="s">
        <v>135</v>
      </c>
      <c r="C396" s="120"/>
      <c r="D396" s="120"/>
      <c r="E396" s="120"/>
      <c r="F396" s="120"/>
      <c r="G396" s="120"/>
      <c r="H396" s="120"/>
      <c r="I396" s="108"/>
      <c r="J396" s="108"/>
      <c r="K396" s="108"/>
      <c r="L396" s="147"/>
      <c r="M396" s="147"/>
      <c r="N396" s="108"/>
      <c r="O396" s="15"/>
      <c r="P396" s="15"/>
      <c r="Q396" s="15"/>
    </row>
    <row r="397" spans="1:17" s="5" customFormat="1" x14ac:dyDescent="0.25">
      <c r="A397" s="108"/>
      <c r="B397" s="140" t="s">
        <v>134</v>
      </c>
      <c r="C397" s="120"/>
      <c r="D397" s="120"/>
      <c r="E397" s="140" t="s">
        <v>134</v>
      </c>
      <c r="F397" s="120"/>
      <c r="G397" s="140" t="s">
        <v>134</v>
      </c>
      <c r="H397" s="120"/>
      <c r="I397" s="108"/>
      <c r="J397" s="108"/>
      <c r="K397" s="108"/>
      <c r="L397" s="147"/>
      <c r="M397" s="147"/>
      <c r="N397" s="108"/>
      <c r="O397" s="15"/>
      <c r="P397" s="15"/>
      <c r="Q397" s="15"/>
    </row>
    <row r="398" spans="1:17" s="5" customFormat="1" x14ac:dyDescent="0.25">
      <c r="A398" s="108"/>
      <c r="B398" s="140" t="s">
        <v>134</v>
      </c>
      <c r="C398" s="120"/>
      <c r="D398" s="120"/>
      <c r="E398" s="140" t="s">
        <v>134</v>
      </c>
      <c r="F398" s="120"/>
      <c r="G398" s="140" t="s">
        <v>134</v>
      </c>
      <c r="H398" s="120"/>
      <c r="I398" s="108"/>
      <c r="J398" s="108"/>
      <c r="K398" s="108"/>
      <c r="L398" s="147"/>
      <c r="M398" s="147"/>
      <c r="N398" s="108"/>
      <c r="O398" s="15"/>
      <c r="P398" s="15"/>
      <c r="Q398" s="15"/>
    </row>
    <row r="399" spans="1:17" s="5" customFormat="1" x14ac:dyDescent="0.25">
      <c r="A399" s="108"/>
      <c r="B399" s="140" t="s">
        <v>134</v>
      </c>
      <c r="C399" s="120"/>
      <c r="D399" s="120"/>
      <c r="E399" s="140" t="s">
        <v>134</v>
      </c>
      <c r="F399" s="120"/>
      <c r="G399" s="140" t="s">
        <v>134</v>
      </c>
      <c r="H399" s="120"/>
      <c r="I399" s="108"/>
      <c r="J399" s="108"/>
      <c r="K399" s="108"/>
      <c r="L399" s="147"/>
      <c r="M399" s="147"/>
      <c r="N399" s="108"/>
      <c r="O399" s="15"/>
      <c r="P399" s="15"/>
      <c r="Q399" s="15"/>
    </row>
    <row r="400" spans="1:17" s="5" customFormat="1" x14ac:dyDescent="0.25">
      <c r="A400" s="108"/>
      <c r="B400" s="140" t="s">
        <v>134</v>
      </c>
      <c r="C400" s="120"/>
      <c r="D400" s="120"/>
      <c r="E400" s="140" t="s">
        <v>134</v>
      </c>
      <c r="F400" s="120"/>
      <c r="G400" s="140" t="s">
        <v>134</v>
      </c>
      <c r="H400" s="120"/>
      <c r="I400" s="108"/>
      <c r="J400" s="108"/>
      <c r="K400" s="108"/>
      <c r="L400" s="147"/>
      <c r="M400" s="147"/>
      <c r="N400" s="108"/>
      <c r="O400" s="15"/>
      <c r="P400" s="15"/>
      <c r="Q400" s="15"/>
    </row>
    <row r="401" spans="1:17" s="5" customFormat="1" x14ac:dyDescent="0.25">
      <c r="A401" s="108"/>
      <c r="B401" s="120"/>
      <c r="C401" s="120"/>
      <c r="D401" s="120"/>
      <c r="E401" s="120"/>
      <c r="F401" s="120"/>
      <c r="G401" s="120"/>
      <c r="H401" s="120"/>
      <c r="I401" s="108"/>
      <c r="J401" s="108"/>
      <c r="K401" s="108"/>
      <c r="L401" s="147"/>
      <c r="M401" s="147"/>
      <c r="N401" s="108"/>
      <c r="O401" s="15"/>
      <c r="P401" s="15"/>
      <c r="Q401" s="15"/>
    </row>
    <row r="402" spans="1:17" s="5" customFormat="1" x14ac:dyDescent="0.25">
      <c r="A402" s="108"/>
      <c r="B402" s="139" t="s">
        <v>10</v>
      </c>
      <c r="C402" s="120"/>
      <c r="D402" s="120"/>
      <c r="E402" s="120"/>
      <c r="F402" s="120"/>
      <c r="G402" s="120"/>
      <c r="H402" s="120"/>
      <c r="I402" s="108"/>
      <c r="J402" s="108"/>
      <c r="K402" s="108"/>
      <c r="L402" s="147"/>
      <c r="M402" s="147"/>
      <c r="N402" s="108"/>
      <c r="O402" s="15"/>
      <c r="P402" s="15"/>
      <c r="Q402" s="15"/>
    </row>
    <row r="403" spans="1:17" s="5" customFormat="1" x14ac:dyDescent="0.25">
      <c r="A403" s="108"/>
      <c r="B403" s="140" t="s">
        <v>134</v>
      </c>
      <c r="C403" s="120"/>
      <c r="D403" s="120"/>
      <c r="E403" s="140" t="s">
        <v>134</v>
      </c>
      <c r="F403" s="120"/>
      <c r="G403" s="140" t="s">
        <v>134</v>
      </c>
      <c r="H403" s="120"/>
      <c r="I403" s="108"/>
      <c r="J403" s="108"/>
      <c r="K403" s="108"/>
      <c r="L403" s="147"/>
      <c r="M403" s="147"/>
      <c r="N403" s="108"/>
      <c r="O403" s="15"/>
      <c r="P403" s="15"/>
      <c r="Q403" s="15"/>
    </row>
    <row r="404" spans="1:17" s="5" customFormat="1" x14ac:dyDescent="0.25">
      <c r="A404" s="108"/>
      <c r="B404" s="140" t="s">
        <v>134</v>
      </c>
      <c r="C404" s="120"/>
      <c r="D404" s="120"/>
      <c r="E404" s="140" t="s">
        <v>134</v>
      </c>
      <c r="F404" s="120"/>
      <c r="G404" s="140" t="s">
        <v>134</v>
      </c>
      <c r="H404" s="120"/>
      <c r="I404" s="108"/>
      <c r="J404" s="108"/>
      <c r="K404" s="108"/>
      <c r="L404" s="147"/>
      <c r="M404" s="147"/>
      <c r="N404" s="108"/>
      <c r="O404" s="15"/>
      <c r="P404" s="15"/>
      <c r="Q404" s="15"/>
    </row>
    <row r="405" spans="1:17" s="5" customFormat="1" x14ac:dyDescent="0.25">
      <c r="A405" s="108"/>
      <c r="B405" s="140" t="s">
        <v>134</v>
      </c>
      <c r="C405" s="120"/>
      <c r="D405" s="120"/>
      <c r="E405" s="140" t="s">
        <v>134</v>
      </c>
      <c r="F405" s="120"/>
      <c r="G405" s="140" t="s">
        <v>134</v>
      </c>
      <c r="H405" s="120"/>
      <c r="I405" s="108"/>
      <c r="J405" s="108"/>
      <c r="K405" s="108"/>
      <c r="L405" s="147"/>
      <c r="M405" s="147"/>
      <c r="N405" s="108"/>
      <c r="O405" s="15"/>
      <c r="P405" s="15"/>
      <c r="Q405" s="15"/>
    </row>
    <row r="406" spans="1:17" s="5" customFormat="1" x14ac:dyDescent="0.25">
      <c r="A406" s="108"/>
      <c r="B406" s="140" t="s">
        <v>134</v>
      </c>
      <c r="C406" s="120"/>
      <c r="D406" s="120"/>
      <c r="E406" s="140" t="s">
        <v>134</v>
      </c>
      <c r="F406" s="120"/>
      <c r="G406" s="140" t="s">
        <v>134</v>
      </c>
      <c r="H406" s="120"/>
      <c r="I406" s="108"/>
      <c r="J406" s="108"/>
      <c r="K406" s="108"/>
      <c r="L406" s="147"/>
      <c r="M406" s="147"/>
      <c r="N406" s="108"/>
      <c r="O406" s="15"/>
      <c r="P406" s="15"/>
      <c r="Q406" s="15"/>
    </row>
    <row r="407" spans="1:17" s="5" customFormat="1" x14ac:dyDescent="0.25">
      <c r="A407" s="108"/>
      <c r="B407" s="120"/>
      <c r="C407" s="120"/>
      <c r="D407" s="120"/>
      <c r="E407" s="120"/>
      <c r="F407" s="120"/>
      <c r="G407" s="120"/>
      <c r="H407" s="120"/>
      <c r="I407" s="108"/>
      <c r="J407" s="108"/>
      <c r="K407" s="108"/>
      <c r="L407" s="147"/>
      <c r="M407" s="147"/>
      <c r="N407" s="108"/>
      <c r="O407" s="15"/>
      <c r="P407" s="15"/>
      <c r="Q407" s="15"/>
    </row>
    <row r="408" spans="1:17" s="5" customFormat="1" x14ac:dyDescent="0.25">
      <c r="A408" s="108"/>
      <c r="B408" s="139" t="s">
        <v>17</v>
      </c>
      <c r="C408" s="120"/>
      <c r="D408" s="120"/>
      <c r="E408" s="120"/>
      <c r="F408" s="120"/>
      <c r="G408" s="120"/>
      <c r="H408" s="120"/>
      <c r="I408" s="108"/>
      <c r="J408" s="108"/>
      <c r="K408" s="108"/>
      <c r="L408" s="147"/>
      <c r="M408" s="147"/>
      <c r="N408" s="108"/>
      <c r="O408" s="15"/>
      <c r="P408" s="15"/>
      <c r="Q408" s="15"/>
    </row>
    <row r="409" spans="1:17" s="5" customFormat="1" x14ac:dyDescent="0.25">
      <c r="A409" s="108"/>
      <c r="B409" s="140" t="s">
        <v>134</v>
      </c>
      <c r="C409" s="120"/>
      <c r="D409" s="120"/>
      <c r="E409" s="140" t="s">
        <v>134</v>
      </c>
      <c r="F409" s="120"/>
      <c r="G409" s="140" t="s">
        <v>134</v>
      </c>
      <c r="H409" s="120"/>
      <c r="I409" s="108"/>
      <c r="J409" s="108"/>
      <c r="K409" s="108"/>
      <c r="L409" s="147"/>
      <c r="M409" s="147"/>
      <c r="N409" s="108"/>
      <c r="O409" s="15"/>
      <c r="P409" s="15"/>
      <c r="Q409" s="15"/>
    </row>
    <row r="410" spans="1:17" s="5" customFormat="1" x14ac:dyDescent="0.25">
      <c r="A410" s="108"/>
      <c r="B410" s="140" t="s">
        <v>134</v>
      </c>
      <c r="C410" s="120"/>
      <c r="D410" s="120"/>
      <c r="E410" s="140" t="s">
        <v>134</v>
      </c>
      <c r="F410" s="120"/>
      <c r="G410" s="140" t="s">
        <v>134</v>
      </c>
      <c r="H410" s="120"/>
      <c r="I410" s="108"/>
      <c r="J410" s="108"/>
      <c r="K410" s="108"/>
      <c r="L410" s="147"/>
      <c r="M410" s="147"/>
      <c r="N410" s="108"/>
      <c r="O410" s="15"/>
      <c r="P410" s="15"/>
      <c r="Q410" s="15"/>
    </row>
    <row r="411" spans="1:17" s="5" customFormat="1" x14ac:dyDescent="0.25">
      <c r="A411" s="108"/>
      <c r="B411" s="140" t="s">
        <v>134</v>
      </c>
      <c r="C411" s="120"/>
      <c r="D411" s="120"/>
      <c r="E411" s="140" t="s">
        <v>134</v>
      </c>
      <c r="F411" s="120"/>
      <c r="G411" s="140" t="s">
        <v>134</v>
      </c>
      <c r="H411" s="120"/>
      <c r="I411" s="108"/>
      <c r="J411" s="108"/>
      <c r="K411" s="108"/>
      <c r="L411" s="147"/>
      <c r="M411" s="147"/>
      <c r="N411" s="108"/>
      <c r="O411" s="15"/>
      <c r="P411" s="15"/>
      <c r="Q411" s="15"/>
    </row>
    <row r="412" spans="1:17" s="5" customFormat="1" x14ac:dyDescent="0.25">
      <c r="A412" s="108"/>
      <c r="B412" s="140" t="s">
        <v>134</v>
      </c>
      <c r="C412" s="120"/>
      <c r="D412" s="120"/>
      <c r="E412" s="140" t="s">
        <v>134</v>
      </c>
      <c r="F412" s="120"/>
      <c r="G412" s="140" t="s">
        <v>134</v>
      </c>
      <c r="H412" s="120"/>
      <c r="I412" s="108"/>
      <c r="J412" s="108"/>
      <c r="K412" s="108"/>
      <c r="L412" s="147"/>
      <c r="M412" s="147"/>
      <c r="N412" s="108"/>
      <c r="O412" s="15"/>
      <c r="P412" s="15"/>
      <c r="Q412" s="15"/>
    </row>
    <row r="413" spans="1:17" s="5" customFormat="1" x14ac:dyDescent="0.25">
      <c r="A413" s="108"/>
      <c r="B413" s="120"/>
      <c r="C413" s="120"/>
      <c r="D413" s="120"/>
      <c r="E413" s="120"/>
      <c r="F413" s="120"/>
      <c r="G413" s="120"/>
      <c r="H413" s="120"/>
      <c r="I413" s="108"/>
      <c r="J413" s="108"/>
      <c r="K413" s="108"/>
      <c r="L413" s="147"/>
      <c r="M413" s="147"/>
      <c r="N413" s="108"/>
      <c r="O413" s="15"/>
      <c r="P413" s="15"/>
      <c r="Q413" s="15"/>
    </row>
    <row r="414" spans="1:17" s="5" customFormat="1" x14ac:dyDescent="0.25">
      <c r="A414" s="108"/>
      <c r="B414" s="139" t="s">
        <v>136</v>
      </c>
      <c r="C414" s="120"/>
      <c r="D414" s="120"/>
      <c r="E414" s="120"/>
      <c r="F414" s="120"/>
      <c r="G414" s="120"/>
      <c r="H414" s="120"/>
      <c r="I414" s="108"/>
      <c r="J414" s="108"/>
      <c r="K414" s="108"/>
      <c r="L414" s="147"/>
      <c r="M414" s="147"/>
      <c r="N414" s="108"/>
      <c r="O414" s="15"/>
      <c r="P414" s="15"/>
      <c r="Q414" s="15"/>
    </row>
    <row r="415" spans="1:17" s="5" customFormat="1" x14ac:dyDescent="0.25">
      <c r="A415" s="108"/>
      <c r="B415" s="140" t="s">
        <v>134</v>
      </c>
      <c r="C415" s="120"/>
      <c r="D415" s="120"/>
      <c r="E415" s="140" t="s">
        <v>134</v>
      </c>
      <c r="F415" s="120"/>
      <c r="G415" s="140" t="s">
        <v>134</v>
      </c>
      <c r="H415" s="120"/>
      <c r="I415" s="108"/>
      <c r="J415" s="108"/>
      <c r="K415" s="108"/>
      <c r="L415" s="147"/>
      <c r="M415" s="147"/>
      <c r="N415" s="108"/>
      <c r="O415" s="15"/>
      <c r="P415" s="15"/>
      <c r="Q415" s="15"/>
    </row>
    <row r="416" spans="1:17" s="5" customFormat="1" x14ac:dyDescent="0.25">
      <c r="A416" s="108"/>
      <c r="B416" s="140" t="s">
        <v>134</v>
      </c>
      <c r="C416" s="120"/>
      <c r="D416" s="120"/>
      <c r="E416" s="140" t="s">
        <v>134</v>
      </c>
      <c r="F416" s="120"/>
      <c r="G416" s="140" t="s">
        <v>134</v>
      </c>
      <c r="H416" s="120"/>
      <c r="I416" s="108"/>
      <c r="J416" s="108"/>
      <c r="K416" s="108"/>
      <c r="L416" s="147"/>
      <c r="M416" s="147"/>
      <c r="N416" s="108"/>
      <c r="O416" s="15"/>
      <c r="P416" s="15"/>
      <c r="Q416" s="15"/>
    </row>
    <row r="417" spans="1:17" s="5" customFormat="1" x14ac:dyDescent="0.25">
      <c r="A417" s="108"/>
      <c r="B417" s="140" t="s">
        <v>134</v>
      </c>
      <c r="C417" s="120"/>
      <c r="D417" s="120"/>
      <c r="E417" s="140" t="s">
        <v>134</v>
      </c>
      <c r="F417" s="120"/>
      <c r="G417" s="140" t="s">
        <v>134</v>
      </c>
      <c r="H417" s="120"/>
      <c r="I417" s="108"/>
      <c r="J417" s="108"/>
      <c r="K417" s="108"/>
      <c r="L417" s="147"/>
      <c r="M417" s="147"/>
      <c r="N417" s="108"/>
      <c r="O417" s="15"/>
      <c r="P417" s="15"/>
      <c r="Q417" s="15"/>
    </row>
    <row r="418" spans="1:17" s="5" customFormat="1" x14ac:dyDescent="0.25">
      <c r="A418" s="108"/>
      <c r="B418" s="140" t="s">
        <v>134</v>
      </c>
      <c r="C418" s="120"/>
      <c r="D418" s="120"/>
      <c r="E418" s="140" t="s">
        <v>134</v>
      </c>
      <c r="F418" s="120"/>
      <c r="G418" s="140" t="s">
        <v>134</v>
      </c>
      <c r="H418" s="120"/>
      <c r="I418" s="108"/>
      <c r="J418" s="108"/>
      <c r="K418" s="108"/>
      <c r="L418" s="147"/>
      <c r="M418" s="147"/>
      <c r="N418" s="108"/>
      <c r="O418" s="15"/>
      <c r="P418" s="15"/>
      <c r="Q418" s="15"/>
    </row>
    <row r="419" spans="1:17" s="5" customFormat="1" x14ac:dyDescent="0.25">
      <c r="A419" s="108"/>
      <c r="B419" s="120"/>
      <c r="C419" s="120"/>
      <c r="D419" s="120"/>
      <c r="E419" s="120"/>
      <c r="F419" s="120"/>
      <c r="G419" s="120"/>
      <c r="H419" s="120"/>
      <c r="I419" s="108"/>
      <c r="J419" s="108"/>
      <c r="K419" s="108"/>
      <c r="L419" s="147"/>
      <c r="M419" s="147"/>
      <c r="N419" s="108"/>
      <c r="O419" s="15"/>
      <c r="P419" s="15"/>
      <c r="Q419" s="15"/>
    </row>
    <row r="420" spans="1:17" s="5" customFormat="1" x14ac:dyDescent="0.25">
      <c r="A420" s="108"/>
      <c r="B420" s="139" t="s">
        <v>137</v>
      </c>
      <c r="C420" s="120"/>
      <c r="D420" s="120"/>
      <c r="E420" s="120"/>
      <c r="F420" s="120"/>
      <c r="G420" s="120"/>
      <c r="H420" s="120"/>
      <c r="I420" s="108"/>
      <c r="J420" s="108"/>
      <c r="K420" s="108"/>
      <c r="L420" s="147"/>
      <c r="M420" s="147"/>
      <c r="N420" s="108"/>
      <c r="O420" s="15"/>
      <c r="P420" s="15"/>
      <c r="Q420" s="15"/>
    </row>
    <row r="421" spans="1:17" s="5" customFormat="1" x14ac:dyDescent="0.25">
      <c r="A421" s="108"/>
      <c r="B421" s="140" t="s">
        <v>134</v>
      </c>
      <c r="C421" s="120"/>
      <c r="D421" s="120"/>
      <c r="E421" s="141" t="s">
        <v>21</v>
      </c>
      <c r="F421" s="120"/>
      <c r="G421" s="140" t="s">
        <v>134</v>
      </c>
      <c r="H421" s="120"/>
      <c r="I421" s="108"/>
      <c r="J421" s="108"/>
      <c r="K421" s="108"/>
      <c r="L421" s="147"/>
      <c r="M421" s="147"/>
      <c r="N421" s="108"/>
      <c r="O421" s="15"/>
      <c r="P421" s="15"/>
      <c r="Q421" s="15"/>
    </row>
    <row r="422" spans="1:17" s="5" customFormat="1" x14ac:dyDescent="0.25">
      <c r="A422" s="108"/>
      <c r="B422" s="120"/>
      <c r="C422" s="120"/>
      <c r="D422" s="120"/>
      <c r="E422" s="141" t="s">
        <v>138</v>
      </c>
      <c r="F422" s="120"/>
      <c r="G422" s="140" t="s">
        <v>134</v>
      </c>
      <c r="H422" s="120"/>
      <c r="I422" s="108"/>
      <c r="J422" s="108"/>
      <c r="K422" s="108"/>
      <c r="L422" s="147"/>
      <c r="M422" s="147"/>
      <c r="N422" s="108"/>
      <c r="O422" s="15"/>
      <c r="P422" s="15"/>
      <c r="Q422" s="15"/>
    </row>
    <row r="423" spans="1:17" s="5" customFormat="1" x14ac:dyDescent="0.25">
      <c r="A423" s="108"/>
      <c r="B423" s="140"/>
      <c r="C423" s="120"/>
      <c r="D423" s="120"/>
      <c r="E423" s="141" t="s">
        <v>139</v>
      </c>
      <c r="F423" s="120"/>
      <c r="G423" s="140" t="s">
        <v>134</v>
      </c>
      <c r="H423" s="120"/>
      <c r="I423" s="108"/>
      <c r="J423" s="108"/>
      <c r="K423" s="108"/>
      <c r="L423" s="147"/>
      <c r="M423" s="147"/>
      <c r="N423" s="108"/>
      <c r="O423" s="15"/>
      <c r="P423" s="15"/>
      <c r="Q423" s="15"/>
    </row>
    <row r="424" spans="1:17" s="5" customFormat="1" x14ac:dyDescent="0.25">
      <c r="A424" s="108"/>
      <c r="B424" s="140"/>
      <c r="C424" s="120"/>
      <c r="D424" s="120"/>
      <c r="E424" s="141" t="s">
        <v>140</v>
      </c>
      <c r="F424" s="120"/>
      <c r="G424" s="140" t="s">
        <v>134</v>
      </c>
      <c r="H424" s="120"/>
      <c r="I424" s="108"/>
      <c r="J424" s="108"/>
      <c r="K424" s="108"/>
      <c r="L424" s="147"/>
      <c r="M424" s="147"/>
      <c r="N424" s="108"/>
      <c r="O424" s="15"/>
      <c r="P424" s="15"/>
      <c r="Q424" s="15"/>
    </row>
    <row r="425" spans="1:17" s="5" customFormat="1" x14ac:dyDescent="0.25">
      <c r="A425" s="108"/>
      <c r="B425" s="120"/>
      <c r="C425" s="120"/>
      <c r="D425" s="120"/>
      <c r="E425" s="141" t="s">
        <v>141</v>
      </c>
      <c r="F425" s="120"/>
      <c r="G425" s="140" t="s">
        <v>134</v>
      </c>
      <c r="H425" s="120"/>
      <c r="I425" s="108"/>
      <c r="J425" s="108"/>
      <c r="K425" s="108"/>
      <c r="L425" s="147"/>
      <c r="M425" s="147"/>
      <c r="N425" s="108"/>
      <c r="O425" s="15"/>
      <c r="P425" s="15"/>
      <c r="Q425" s="15"/>
    </row>
    <row r="426" spans="1:17" s="5" customFormat="1" x14ac:dyDescent="0.25">
      <c r="A426" s="108"/>
      <c r="B426" s="140" t="s">
        <v>134</v>
      </c>
      <c r="C426" s="120"/>
      <c r="D426" s="120"/>
      <c r="E426" s="141" t="s">
        <v>21</v>
      </c>
      <c r="F426" s="120"/>
      <c r="G426" s="140" t="s">
        <v>134</v>
      </c>
      <c r="H426" s="120"/>
      <c r="I426" s="108"/>
      <c r="J426" s="108"/>
      <c r="K426" s="108"/>
      <c r="L426" s="147"/>
      <c r="M426" s="147"/>
      <c r="N426" s="108"/>
      <c r="O426" s="15"/>
      <c r="P426" s="15"/>
      <c r="Q426" s="15"/>
    </row>
    <row r="427" spans="1:17" s="5" customFormat="1" x14ac:dyDescent="0.25">
      <c r="A427" s="108"/>
      <c r="B427" s="120"/>
      <c r="C427" s="120"/>
      <c r="D427" s="120"/>
      <c r="E427" s="141" t="s">
        <v>138</v>
      </c>
      <c r="F427" s="120"/>
      <c r="G427" s="140" t="s">
        <v>134</v>
      </c>
      <c r="H427" s="120"/>
      <c r="I427" s="108"/>
      <c r="J427" s="108"/>
      <c r="K427" s="108"/>
      <c r="L427" s="147"/>
      <c r="M427" s="147"/>
      <c r="N427" s="108"/>
      <c r="O427" s="15"/>
      <c r="P427" s="15"/>
      <c r="Q427" s="15"/>
    </row>
    <row r="428" spans="1:17" s="5" customFormat="1" x14ac:dyDescent="0.25">
      <c r="A428" s="108"/>
      <c r="B428" s="120"/>
      <c r="C428" s="120"/>
      <c r="D428" s="120"/>
      <c r="E428" s="141" t="s">
        <v>139</v>
      </c>
      <c r="F428" s="120"/>
      <c r="G428" s="140" t="s">
        <v>134</v>
      </c>
      <c r="H428" s="120"/>
      <c r="I428" s="108"/>
      <c r="J428" s="108"/>
      <c r="K428" s="108"/>
      <c r="L428" s="147"/>
      <c r="M428" s="147"/>
      <c r="N428" s="108"/>
      <c r="O428" s="15"/>
      <c r="P428" s="15"/>
      <c r="Q428" s="15"/>
    </row>
    <row r="429" spans="1:17" s="5" customFormat="1" x14ac:dyDescent="0.25">
      <c r="A429" s="108"/>
      <c r="B429" s="120"/>
      <c r="C429" s="120"/>
      <c r="D429" s="120"/>
      <c r="E429" s="141" t="s">
        <v>140</v>
      </c>
      <c r="F429" s="120"/>
      <c r="G429" s="140" t="s">
        <v>134</v>
      </c>
      <c r="H429" s="120"/>
      <c r="I429" s="108"/>
      <c r="J429" s="108"/>
      <c r="K429" s="108"/>
      <c r="L429" s="147"/>
      <c r="M429" s="147"/>
      <c r="N429" s="108"/>
      <c r="O429" s="15"/>
      <c r="P429" s="15"/>
      <c r="Q429" s="15"/>
    </row>
    <row r="430" spans="1:17" s="5" customFormat="1" x14ac:dyDescent="0.25">
      <c r="A430" s="108"/>
      <c r="B430" s="120"/>
      <c r="C430" s="120"/>
      <c r="D430" s="120"/>
      <c r="E430" s="141" t="s">
        <v>141</v>
      </c>
      <c r="F430" s="120"/>
      <c r="G430" s="120"/>
      <c r="H430" s="120"/>
      <c r="I430" s="108"/>
      <c r="J430" s="108"/>
      <c r="K430" s="108"/>
      <c r="L430" s="147"/>
      <c r="M430" s="147"/>
      <c r="N430" s="108"/>
      <c r="O430" s="15"/>
      <c r="P430" s="15"/>
      <c r="Q430" s="15"/>
    </row>
    <row r="431" spans="1:17" s="5" customFormat="1" x14ac:dyDescent="0.25">
      <c r="A431" s="108"/>
      <c r="B431" s="140" t="s">
        <v>134</v>
      </c>
      <c r="C431" s="120"/>
      <c r="D431" s="120"/>
      <c r="E431" s="141" t="s">
        <v>21</v>
      </c>
      <c r="F431" s="120"/>
      <c r="G431" s="140" t="s">
        <v>134</v>
      </c>
      <c r="H431" s="120"/>
      <c r="I431" s="108"/>
      <c r="J431" s="108"/>
      <c r="K431" s="108"/>
      <c r="L431" s="147"/>
      <c r="M431" s="147"/>
      <c r="N431" s="108"/>
      <c r="O431" s="15"/>
      <c r="P431" s="15"/>
      <c r="Q431" s="15"/>
    </row>
    <row r="432" spans="1:17" s="5" customFormat="1" x14ac:dyDescent="0.25">
      <c r="A432" s="108"/>
      <c r="B432" s="120"/>
      <c r="C432" s="120"/>
      <c r="D432" s="120"/>
      <c r="E432" s="141" t="s">
        <v>138</v>
      </c>
      <c r="F432" s="120"/>
      <c r="G432" s="140" t="s">
        <v>134</v>
      </c>
      <c r="H432" s="120"/>
      <c r="I432" s="108"/>
      <c r="J432" s="108"/>
      <c r="K432" s="108"/>
      <c r="L432" s="147"/>
      <c r="M432" s="147"/>
      <c r="N432" s="108"/>
      <c r="O432" s="15"/>
      <c r="P432" s="15"/>
      <c r="Q432" s="15"/>
    </row>
    <row r="433" spans="1:17" s="5" customFormat="1" x14ac:dyDescent="0.25">
      <c r="A433" s="108"/>
      <c r="B433" s="120"/>
      <c r="C433" s="120"/>
      <c r="D433" s="120"/>
      <c r="E433" s="141" t="s">
        <v>139</v>
      </c>
      <c r="F433" s="120"/>
      <c r="G433" s="140" t="s">
        <v>134</v>
      </c>
      <c r="H433" s="120"/>
      <c r="I433" s="108"/>
      <c r="J433" s="108"/>
      <c r="K433" s="108"/>
      <c r="L433" s="147"/>
      <c r="M433" s="147"/>
      <c r="N433" s="108"/>
      <c r="O433" s="15"/>
      <c r="P433" s="15"/>
      <c r="Q433" s="15"/>
    </row>
    <row r="434" spans="1:17" s="5" customFormat="1" x14ac:dyDescent="0.25">
      <c r="A434" s="108"/>
      <c r="B434" s="120"/>
      <c r="C434" s="120"/>
      <c r="D434" s="120"/>
      <c r="E434" s="141" t="s">
        <v>140</v>
      </c>
      <c r="F434" s="120"/>
      <c r="G434" s="140" t="s">
        <v>134</v>
      </c>
      <c r="H434" s="120"/>
      <c r="I434" s="108"/>
      <c r="J434" s="108"/>
      <c r="K434" s="108"/>
      <c r="L434" s="147"/>
      <c r="M434" s="147"/>
      <c r="N434" s="108"/>
      <c r="O434" s="15"/>
      <c r="P434" s="15"/>
      <c r="Q434" s="15"/>
    </row>
    <row r="435" spans="1:17" s="5" customFormat="1" x14ac:dyDescent="0.25">
      <c r="A435" s="108"/>
      <c r="B435" s="120"/>
      <c r="C435" s="120"/>
      <c r="D435" s="120"/>
      <c r="E435" s="141" t="s">
        <v>141</v>
      </c>
      <c r="F435" s="120"/>
      <c r="G435" s="120"/>
      <c r="H435" s="120"/>
      <c r="I435" s="108"/>
      <c r="J435" s="108"/>
      <c r="K435" s="108"/>
      <c r="L435" s="147"/>
      <c r="M435" s="147"/>
      <c r="N435" s="108"/>
      <c r="O435" s="15"/>
      <c r="P435" s="15"/>
      <c r="Q435" s="15"/>
    </row>
    <row r="436" spans="1:17" s="5" customFormat="1" x14ac:dyDescent="0.25">
      <c r="A436" s="108"/>
      <c r="B436" s="120"/>
      <c r="C436" s="120"/>
      <c r="D436" s="120"/>
      <c r="E436" s="120"/>
      <c r="F436" s="120"/>
      <c r="G436" s="120"/>
      <c r="H436" s="120"/>
      <c r="I436" s="108"/>
      <c r="J436" s="108"/>
      <c r="K436" s="108"/>
      <c r="L436" s="147"/>
      <c r="M436" s="147"/>
      <c r="N436" s="108"/>
      <c r="O436" s="15"/>
      <c r="P436" s="15"/>
      <c r="Q436" s="15"/>
    </row>
    <row r="437" spans="1:17" s="5" customFormat="1" x14ac:dyDescent="0.25">
      <c r="A437" s="108"/>
      <c r="B437" s="166" t="s">
        <v>240</v>
      </c>
      <c r="C437" s="120"/>
      <c r="D437" s="120"/>
      <c r="E437" s="120"/>
      <c r="F437" s="120"/>
      <c r="G437" s="120"/>
      <c r="H437" s="120"/>
      <c r="I437" s="108"/>
      <c r="J437" s="108"/>
      <c r="K437" s="108"/>
      <c r="L437" s="147"/>
      <c r="M437" s="147"/>
      <c r="N437" s="108"/>
      <c r="O437" s="15"/>
      <c r="P437" s="15"/>
      <c r="Q437" s="15"/>
    </row>
    <row r="438" spans="1:17" s="5" customFormat="1" x14ac:dyDescent="0.25">
      <c r="A438" s="108"/>
      <c r="B438" s="120"/>
      <c r="C438" s="120"/>
      <c r="D438" s="120"/>
      <c r="E438" s="120"/>
      <c r="F438" s="120"/>
      <c r="G438" s="120"/>
      <c r="H438" s="120"/>
      <c r="I438" s="120"/>
      <c r="J438" s="120"/>
      <c r="K438" s="108"/>
      <c r="L438" s="147"/>
      <c r="M438" s="147"/>
      <c r="N438" s="108"/>
      <c r="O438" s="15"/>
      <c r="P438" s="15"/>
      <c r="Q438" s="15"/>
    </row>
    <row r="439" spans="1:17" s="5" customFormat="1" x14ac:dyDescent="0.25">
      <c r="A439" s="108"/>
      <c r="B439" s="120" t="s">
        <v>142</v>
      </c>
      <c r="C439" s="120"/>
      <c r="D439" s="120"/>
      <c r="G439" s="120" t="s">
        <v>143</v>
      </c>
      <c r="H439" s="120"/>
      <c r="I439" s="142" t="s">
        <v>144</v>
      </c>
      <c r="J439" s="148" t="s">
        <v>145</v>
      </c>
      <c r="K439" s="108"/>
      <c r="L439" s="147"/>
      <c r="M439" s="147"/>
      <c r="N439" s="108"/>
      <c r="O439" s="15"/>
      <c r="P439" s="15"/>
      <c r="Q439" s="15"/>
    </row>
    <row r="440" spans="1:17" x14ac:dyDescent="0.25">
      <c r="A440" s="104"/>
      <c r="B440" s="120"/>
      <c r="C440" s="120"/>
      <c r="D440" s="137"/>
      <c r="E440" s="120"/>
      <c r="F440" s="120"/>
      <c r="G440" s="137"/>
      <c r="H440" s="137"/>
      <c r="I440" s="137"/>
      <c r="J440" s="137"/>
      <c r="K440" s="104"/>
    </row>
    <row r="441" spans="1:17" x14ac:dyDescent="0.25">
      <c r="A441" s="104"/>
      <c r="B441" s="120" t="s">
        <v>146</v>
      </c>
      <c r="C441" s="120"/>
      <c r="D441" s="120"/>
      <c r="G441" s="120" t="s">
        <v>143</v>
      </c>
      <c r="H441" s="120"/>
      <c r="I441" s="142" t="s">
        <v>144</v>
      </c>
      <c r="J441" s="148" t="s">
        <v>145</v>
      </c>
      <c r="K441" s="104"/>
    </row>
    <row r="442" spans="1:17" x14ac:dyDescent="0.25">
      <c r="A442" s="104"/>
      <c r="B442" s="104"/>
      <c r="C442" s="104"/>
      <c r="D442" s="104"/>
      <c r="E442" s="104"/>
      <c r="F442" s="104"/>
      <c r="G442" s="104"/>
      <c r="H442" s="104"/>
      <c r="I442" s="104"/>
      <c r="J442" s="104"/>
      <c r="K442" s="104"/>
    </row>
    <row r="443" spans="1:17" x14ac:dyDescent="0.25">
      <c r="A443" s="104"/>
      <c r="B443" s="104"/>
      <c r="C443" s="104"/>
      <c r="D443" s="104"/>
      <c r="E443" s="104"/>
      <c r="F443" s="104"/>
      <c r="G443" s="104"/>
      <c r="H443" s="104"/>
      <c r="I443" s="104"/>
      <c r="J443" s="104"/>
      <c r="K443" s="104"/>
    </row>
  </sheetData>
  <sheetProtection sheet="1" objects="1" scenarios="1"/>
  <customSheetViews>
    <customSheetView guid="{B7BF0273-8584-4459-823C-14EFC6EDE24F}" hiddenRows="1" hiddenColumns="1" topLeftCell="A125">
      <selection activeCell="J73" sqref="J73"/>
      <rowBreaks count="4" manualBreakCount="4">
        <brk id="131" max="16383" man="1"/>
        <brk id="200" max="16383" man="1"/>
        <brk id="261" max="16383" man="1"/>
        <brk id="382" max="16383" man="1"/>
      </rowBreaks>
      <pageMargins left="0.78740157499999996" right="0.78740157499999996" top="0.984251969" bottom="0.984251969" header="0.4921259845" footer="0.4921259845"/>
      <pageSetup paperSize="9" scale="91" orientation="portrait" r:id="rId1"/>
      <headerFooter alignWithMargins="0">
        <oddFooter>&amp;L&amp;F&amp;A&amp;D&amp;R&amp;P</oddFooter>
      </headerFooter>
    </customSheetView>
  </customSheetViews>
  <mergeCells count="8">
    <mergeCell ref="G19:K19"/>
    <mergeCell ref="G20:K20"/>
    <mergeCell ref="G21:K21"/>
    <mergeCell ref="A329:K329"/>
    <mergeCell ref="A331:K331"/>
    <mergeCell ref="E134:L136"/>
    <mergeCell ref="E75:H78"/>
    <mergeCell ref="G24:K28"/>
  </mergeCells>
  <phoneticPr fontId="12" type="noConversion"/>
  <dataValidations count="2">
    <dataValidation type="list" allowBlank="1" showInputMessage="1" showErrorMessage="1" sqref="I138">
      <formula1>taxe</formula1>
    </dataValidation>
    <dataValidation type="list" allowBlank="1" showInputMessage="1" showErrorMessage="1" sqref="J73">
      <formula1>$M$72:$M$78</formula1>
    </dataValidation>
  </dataValidations>
  <pageMargins left="0.78740157499999996" right="0.78740157499999996" top="0.984251969" bottom="0.984251969" header="0.4921259845" footer="0.4921259845"/>
  <pageSetup paperSize="9" scale="84" orientation="portrait" r:id="rId2"/>
  <headerFooter alignWithMargins="0">
    <oddFooter>&amp;L&amp;F&amp;A&amp;D&amp;R&amp;P</oddFooter>
  </headerFooter>
  <rowBreaks count="7" manualBreakCount="7">
    <brk id="65" max="11" man="1"/>
    <brk id="131" max="16383" man="1"/>
    <brk id="200" max="16383" man="1"/>
    <brk id="261" max="16383" man="1"/>
    <brk id="328" max="11" man="1"/>
    <brk id="382" max="16383" man="1"/>
    <brk id="4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tabColor indexed="41"/>
  </sheetPr>
  <dimension ref="A1:S426"/>
  <sheetViews>
    <sheetView topLeftCell="A70" workbookViewId="0">
      <selection activeCell="E83" sqref="E83"/>
    </sheetView>
  </sheetViews>
  <sheetFormatPr baseColWidth="10" defaultColWidth="0" defaultRowHeight="13.2" zeroHeight="1" x14ac:dyDescent="0.25"/>
  <cols>
    <col min="1" max="1" width="2.6640625" style="7" customWidth="1"/>
    <col min="2" max="2" width="3.33203125" style="7" customWidth="1"/>
    <col min="3" max="3" width="8.109375" style="7" customWidth="1"/>
    <col min="4" max="4" width="11.5546875" style="7" customWidth="1"/>
    <col min="5" max="5" width="8.44140625" style="7" customWidth="1"/>
    <col min="6" max="6" width="8.6640625" style="7" customWidth="1"/>
    <col min="7" max="7" width="6" style="7" customWidth="1"/>
    <col min="8" max="8" width="14.6640625" style="7" customWidth="1"/>
    <col min="9" max="9" width="7" style="7" customWidth="1"/>
    <col min="10" max="10" width="5.88671875" style="7" customWidth="1"/>
    <col min="11" max="11" width="15.88671875" style="7" bestFit="1" customWidth="1"/>
    <col min="12" max="12" width="6.33203125" style="134" customWidth="1"/>
    <col min="13" max="13" width="18.44140625" style="134" hidden="1" customWidth="1"/>
    <col min="14" max="14" width="3.6640625" style="104" customWidth="1"/>
    <col min="15" max="17" width="3.6640625" style="7" hidden="1" customWidth="1"/>
    <col min="18" max="18" width="3.6640625" hidden="1" customWidth="1"/>
  </cols>
  <sheetData>
    <row r="1" spans="1:17" x14ac:dyDescent="0.25">
      <c r="A1" s="113"/>
      <c r="B1" s="114"/>
      <c r="C1" s="114"/>
      <c r="D1" s="114"/>
      <c r="E1" s="114"/>
      <c r="F1" s="114"/>
      <c r="G1" s="114"/>
      <c r="H1" s="114"/>
      <c r="I1" s="114"/>
      <c r="J1" s="115"/>
      <c r="K1" s="115"/>
      <c r="L1" s="116"/>
      <c r="M1" s="116"/>
    </row>
    <row r="2" spans="1:17" x14ac:dyDescent="0.25">
      <c r="A2" s="113"/>
      <c r="B2" s="114"/>
      <c r="C2" s="114"/>
      <c r="D2" s="114"/>
      <c r="E2" s="114"/>
      <c r="F2" s="114"/>
      <c r="G2" s="114"/>
      <c r="H2" s="114"/>
      <c r="I2" s="114"/>
      <c r="J2" s="115"/>
      <c r="K2" s="115"/>
      <c r="L2" s="116"/>
      <c r="M2" s="116"/>
    </row>
    <row r="3" spans="1:17" x14ac:dyDescent="0.25">
      <c r="A3" s="113"/>
      <c r="B3" s="114"/>
      <c r="C3" s="114"/>
      <c r="D3" s="114"/>
      <c r="E3" s="114"/>
      <c r="F3" s="114"/>
      <c r="G3" s="114"/>
      <c r="H3" s="114"/>
      <c r="I3" s="114"/>
      <c r="J3" s="115"/>
      <c r="K3" s="115"/>
      <c r="L3" s="116"/>
      <c r="M3" s="116"/>
    </row>
    <row r="4" spans="1:17" x14ac:dyDescent="0.25">
      <c r="A4" s="113"/>
      <c r="B4" s="114"/>
      <c r="C4" s="114"/>
      <c r="D4" s="114"/>
      <c r="E4" s="114"/>
      <c r="F4" s="114"/>
      <c r="G4" s="114"/>
      <c r="H4" s="114"/>
      <c r="I4" s="114"/>
      <c r="J4" s="115"/>
      <c r="K4" s="115"/>
      <c r="L4" s="116"/>
      <c r="M4" s="116"/>
    </row>
    <row r="5" spans="1:17" x14ac:dyDescent="0.25">
      <c r="A5" s="113"/>
      <c r="B5" s="114"/>
      <c r="C5" s="114"/>
      <c r="D5" s="114"/>
      <c r="E5" s="114"/>
      <c r="F5" s="114"/>
      <c r="G5" s="114"/>
      <c r="H5" s="114"/>
      <c r="I5" s="114"/>
      <c r="J5" s="115"/>
      <c r="K5" s="115"/>
      <c r="L5" s="116"/>
      <c r="M5" s="116"/>
    </row>
    <row r="6" spans="1:17" x14ac:dyDescent="0.25">
      <c r="A6" s="113"/>
      <c r="B6" s="114"/>
      <c r="C6" s="114"/>
      <c r="D6" s="114"/>
      <c r="E6" s="114"/>
      <c r="F6" s="114"/>
      <c r="G6" s="114"/>
      <c r="H6" s="114"/>
      <c r="I6" s="114"/>
      <c r="J6" s="115"/>
      <c r="K6" s="115"/>
      <c r="L6" s="116"/>
      <c r="M6" s="116"/>
    </row>
    <row r="7" spans="1:17" x14ac:dyDescent="0.25">
      <c r="A7" s="113"/>
      <c r="B7" s="114"/>
      <c r="C7" s="114"/>
      <c r="D7" s="114"/>
      <c r="E7" s="114"/>
      <c r="F7" s="114"/>
      <c r="G7" s="114"/>
      <c r="H7" s="114"/>
      <c r="I7" s="114"/>
      <c r="J7" s="115"/>
      <c r="K7" s="115"/>
      <c r="L7" s="116"/>
      <c r="M7" s="116"/>
    </row>
    <row r="8" spans="1:17" x14ac:dyDescent="0.25">
      <c r="A8" s="114"/>
      <c r="B8" s="114"/>
      <c r="C8" s="114"/>
      <c r="D8" s="115"/>
      <c r="E8" s="114"/>
      <c r="F8" s="114"/>
      <c r="G8" s="114"/>
      <c r="H8" s="114"/>
      <c r="I8" s="114"/>
      <c r="J8" s="115"/>
      <c r="K8" s="115"/>
      <c r="L8" s="116"/>
      <c r="M8" s="116"/>
    </row>
    <row r="9" spans="1:17" s="5" customFormat="1" x14ac:dyDescent="0.25">
      <c r="A9" s="117"/>
      <c r="B9" s="118"/>
      <c r="C9" s="118"/>
      <c r="D9" s="118"/>
      <c r="E9" s="118"/>
      <c r="F9" s="118"/>
      <c r="G9" s="118"/>
      <c r="H9" s="118"/>
      <c r="I9" s="118"/>
      <c r="J9" s="118"/>
      <c r="K9" s="118"/>
      <c r="L9" s="119"/>
      <c r="M9" s="119"/>
      <c r="N9" s="108"/>
      <c r="O9" s="15"/>
      <c r="P9" s="15"/>
      <c r="Q9" s="15"/>
    </row>
    <row r="10" spans="1:17" s="5" customFormat="1" x14ac:dyDescent="0.25">
      <c r="A10" s="117"/>
      <c r="B10" s="118"/>
      <c r="C10" s="118"/>
      <c r="D10" s="118"/>
      <c r="E10" s="118"/>
      <c r="F10" s="118"/>
      <c r="G10" s="118"/>
      <c r="H10" s="118"/>
      <c r="I10" s="118"/>
      <c r="J10" s="118"/>
      <c r="K10" s="118"/>
      <c r="L10" s="119"/>
      <c r="M10" s="119"/>
      <c r="N10" s="108"/>
      <c r="O10" s="15"/>
      <c r="P10" s="15"/>
      <c r="Q10" s="15"/>
    </row>
    <row r="11" spans="1:17" s="5" customFormat="1" x14ac:dyDescent="0.25">
      <c r="A11" s="121"/>
      <c r="B11" s="122"/>
      <c r="C11" s="122"/>
      <c r="D11" s="122"/>
      <c r="E11" s="122"/>
      <c r="F11" s="122"/>
      <c r="G11" s="122"/>
      <c r="H11" s="122"/>
      <c r="I11" s="122"/>
      <c r="J11" s="123"/>
      <c r="K11" s="123"/>
      <c r="L11" s="119"/>
      <c r="M11" s="119"/>
      <c r="N11" s="108"/>
      <c r="O11" s="15"/>
      <c r="P11" s="15"/>
      <c r="Q11" s="15"/>
    </row>
    <row r="12" spans="1:17" s="3" customFormat="1" ht="17.399999999999999" x14ac:dyDescent="0.3">
      <c r="A12" s="124"/>
      <c r="B12" s="125"/>
      <c r="C12" s="125"/>
      <c r="D12" s="125"/>
      <c r="E12" s="126"/>
      <c r="F12" s="126"/>
      <c r="G12" s="153" t="s">
        <v>184</v>
      </c>
      <c r="H12" s="128"/>
      <c r="I12" s="128"/>
      <c r="J12" s="105"/>
      <c r="K12" s="105"/>
      <c r="L12" s="154"/>
      <c r="M12" s="154"/>
      <c r="N12" s="105"/>
      <c r="O12" s="22"/>
      <c r="P12" s="22"/>
      <c r="Q12" s="22"/>
    </row>
    <row r="13" spans="1:17" s="3" customFormat="1" ht="17.399999999999999" x14ac:dyDescent="0.3">
      <c r="A13" s="124"/>
      <c r="B13" s="125"/>
      <c r="C13" s="125"/>
      <c r="D13" s="125"/>
      <c r="E13" s="126"/>
      <c r="F13" s="126"/>
      <c r="G13" s="153" t="s">
        <v>185</v>
      </c>
      <c r="H13" s="128"/>
      <c r="I13" s="128"/>
      <c r="J13" s="105"/>
      <c r="K13" s="105"/>
      <c r="L13" s="154"/>
      <c r="M13" s="154"/>
      <c r="N13" s="105"/>
      <c r="O13" s="22"/>
      <c r="P13" s="22"/>
      <c r="Q13" s="22"/>
    </row>
    <row r="14" spans="1:17" s="5" customFormat="1" x14ac:dyDescent="0.25">
      <c r="A14" s="121"/>
      <c r="B14" s="122"/>
      <c r="C14" s="122"/>
      <c r="D14" s="122"/>
      <c r="E14" s="122"/>
      <c r="F14" s="122"/>
      <c r="G14" s="120"/>
      <c r="H14" s="120"/>
      <c r="I14" s="120"/>
      <c r="J14" s="108"/>
      <c r="K14" s="108"/>
      <c r="L14" s="147"/>
      <c r="M14" s="147"/>
      <c r="N14" s="108"/>
      <c r="O14" s="15"/>
      <c r="P14" s="15"/>
      <c r="Q14" s="15"/>
    </row>
    <row r="15" spans="1:17" s="5" customFormat="1" x14ac:dyDescent="0.25">
      <c r="A15" s="121"/>
      <c r="B15" s="122"/>
      <c r="C15" s="122"/>
      <c r="D15" s="122"/>
      <c r="E15" s="122"/>
      <c r="F15" s="122"/>
      <c r="G15" s="120"/>
      <c r="H15" s="120"/>
      <c r="I15" s="120"/>
      <c r="J15" s="108"/>
      <c r="K15" s="108"/>
      <c r="L15" s="147"/>
      <c r="M15" s="147"/>
      <c r="N15" s="108"/>
      <c r="O15" s="15"/>
      <c r="P15" s="15"/>
      <c r="Q15" s="15"/>
    </row>
    <row r="16" spans="1:17" s="5" customFormat="1" x14ac:dyDescent="0.25">
      <c r="A16" s="117"/>
      <c r="B16" s="118"/>
      <c r="C16" s="118"/>
      <c r="D16" s="118"/>
      <c r="E16" s="118"/>
      <c r="F16" s="118"/>
      <c r="G16" s="155"/>
      <c r="H16" s="155"/>
      <c r="I16" s="155"/>
      <c r="J16" s="155"/>
      <c r="K16" s="155"/>
      <c r="L16" s="147"/>
      <c r="M16" s="147"/>
      <c r="N16" s="108"/>
      <c r="O16" s="15"/>
      <c r="P16" s="15"/>
      <c r="Q16" s="15"/>
    </row>
    <row r="17" spans="1:17" s="5" customFormat="1" ht="15" x14ac:dyDescent="0.25">
      <c r="A17" s="121"/>
      <c r="B17" s="122"/>
      <c r="C17" s="122"/>
      <c r="D17" s="122"/>
      <c r="E17" s="122"/>
      <c r="F17" s="122"/>
      <c r="G17" s="156" t="s">
        <v>149</v>
      </c>
      <c r="H17" s="120"/>
      <c r="I17" s="120"/>
      <c r="J17" s="108"/>
      <c r="K17" s="108"/>
      <c r="L17" s="147"/>
      <c r="M17" s="147"/>
      <c r="N17" s="108"/>
      <c r="O17" s="15"/>
      <c r="P17" s="15"/>
      <c r="Q17" s="15"/>
    </row>
    <row r="18" spans="1:17" s="5" customFormat="1" x14ac:dyDescent="0.25">
      <c r="A18" s="121"/>
      <c r="B18" s="122"/>
      <c r="C18" s="122"/>
      <c r="D18" s="122"/>
      <c r="E18" s="122"/>
      <c r="F18" s="122"/>
      <c r="G18" s="120"/>
      <c r="H18" s="120"/>
      <c r="I18" s="120"/>
      <c r="J18" s="108"/>
      <c r="K18" s="108"/>
      <c r="L18" s="147"/>
      <c r="M18" s="147"/>
      <c r="N18" s="108"/>
      <c r="O18" s="15"/>
      <c r="P18" s="15"/>
      <c r="Q18" s="15"/>
    </row>
    <row r="19" spans="1:17" s="5" customFormat="1" ht="15.6" x14ac:dyDescent="0.3">
      <c r="A19" s="117"/>
      <c r="B19" s="118"/>
      <c r="C19" s="118"/>
      <c r="D19" s="122"/>
      <c r="E19" s="115"/>
      <c r="F19" s="115"/>
      <c r="G19" s="467">
        <f>E63</f>
        <v>0</v>
      </c>
      <c r="H19" s="468"/>
      <c r="I19" s="468"/>
      <c r="J19" s="468"/>
      <c r="K19" s="468"/>
      <c r="L19" s="147"/>
      <c r="M19" s="147"/>
      <c r="N19" s="108"/>
      <c r="O19" s="15"/>
      <c r="P19" s="15"/>
      <c r="Q19" s="15"/>
    </row>
    <row r="20" spans="1:17" s="5" customFormat="1" ht="15.6" x14ac:dyDescent="0.3">
      <c r="A20" s="117"/>
      <c r="B20" s="118"/>
      <c r="C20" s="118"/>
      <c r="D20" s="122"/>
      <c r="E20" s="115"/>
      <c r="F20" s="115"/>
      <c r="G20" s="467">
        <f>E64</f>
        <v>0</v>
      </c>
      <c r="H20" s="468"/>
      <c r="I20" s="468"/>
      <c r="J20" s="468"/>
      <c r="K20" s="468"/>
      <c r="L20" s="147"/>
      <c r="M20" s="147"/>
      <c r="N20" s="108"/>
      <c r="O20" s="15"/>
      <c r="P20" s="15"/>
      <c r="Q20" s="15"/>
    </row>
    <row r="21" spans="1:17" s="5" customFormat="1" ht="15.6" x14ac:dyDescent="0.3">
      <c r="A21" s="117"/>
      <c r="B21" s="118"/>
      <c r="C21" s="118"/>
      <c r="D21" s="122"/>
      <c r="E21" s="115"/>
      <c r="F21" s="115"/>
      <c r="G21" s="467">
        <f>E65</f>
        <v>0</v>
      </c>
      <c r="H21" s="468"/>
      <c r="I21" s="468"/>
      <c r="J21" s="468"/>
      <c r="K21" s="468"/>
      <c r="L21" s="147"/>
      <c r="M21" s="147"/>
      <c r="N21" s="108"/>
      <c r="O21" s="15"/>
      <c r="P21" s="15"/>
      <c r="Q21" s="15"/>
    </row>
    <row r="22" spans="1:17" x14ac:dyDescent="0.25">
      <c r="A22" s="113"/>
      <c r="B22" s="114"/>
      <c r="C22" s="114"/>
      <c r="D22" s="115"/>
      <c r="E22" s="115"/>
      <c r="F22" s="115"/>
      <c r="G22" s="104"/>
      <c r="H22" s="104"/>
      <c r="I22" s="102"/>
      <c r="J22" s="104"/>
      <c r="K22" s="104"/>
    </row>
    <row r="23" spans="1:17" x14ac:dyDescent="0.25">
      <c r="A23" s="113"/>
      <c r="B23" s="114"/>
      <c r="C23" s="114"/>
      <c r="D23" s="115"/>
      <c r="E23" s="115"/>
      <c r="F23" s="115"/>
      <c r="G23" s="104"/>
      <c r="H23" s="104"/>
      <c r="I23" s="102"/>
      <c r="J23" s="104"/>
      <c r="K23" s="104"/>
    </row>
    <row r="24" spans="1:17" ht="15.6" x14ac:dyDescent="0.25">
      <c r="A24" s="113"/>
      <c r="B24" s="114"/>
      <c r="C24" s="114"/>
      <c r="D24" s="115"/>
      <c r="E24" s="129"/>
      <c r="F24" s="129"/>
      <c r="G24" s="476">
        <f>E67</f>
        <v>0</v>
      </c>
      <c r="H24" s="468"/>
      <c r="I24" s="468"/>
      <c r="J24" s="468"/>
      <c r="K24" s="468"/>
    </row>
    <row r="25" spans="1:17" ht="15.6" x14ac:dyDescent="0.25">
      <c r="A25" s="113"/>
      <c r="B25" s="114"/>
      <c r="C25" s="114"/>
      <c r="D25" s="129"/>
      <c r="E25" s="129"/>
      <c r="F25" s="129"/>
      <c r="G25" s="468"/>
      <c r="H25" s="468"/>
      <c r="I25" s="468"/>
      <c r="J25" s="468"/>
      <c r="K25" s="468"/>
    </row>
    <row r="26" spans="1:17" ht="15.6" x14ac:dyDescent="0.25">
      <c r="A26" s="113"/>
      <c r="B26" s="114"/>
      <c r="C26" s="114"/>
      <c r="D26" s="129"/>
      <c r="E26" s="129"/>
      <c r="F26" s="129"/>
      <c r="G26" s="468"/>
      <c r="H26" s="468"/>
      <c r="I26" s="468"/>
      <c r="J26" s="468"/>
      <c r="K26" s="468"/>
    </row>
    <row r="27" spans="1:17" ht="15.6" x14ac:dyDescent="0.25">
      <c r="A27" s="113"/>
      <c r="B27" s="114"/>
      <c r="C27" s="114"/>
      <c r="D27" s="129"/>
      <c r="E27" s="129"/>
      <c r="F27" s="129"/>
      <c r="G27" s="468"/>
      <c r="H27" s="468"/>
      <c r="I27" s="468"/>
      <c r="J27" s="468"/>
      <c r="K27" s="468"/>
    </row>
    <row r="28" spans="1:17" ht="15.6" x14ac:dyDescent="0.25">
      <c r="A28" s="113"/>
      <c r="B28" s="114"/>
      <c r="C28" s="114"/>
      <c r="D28" s="129"/>
      <c r="E28" s="129"/>
      <c r="F28" s="129"/>
      <c r="G28" s="468"/>
      <c r="H28" s="468"/>
      <c r="I28" s="468"/>
      <c r="J28" s="468"/>
      <c r="K28" s="468"/>
    </row>
    <row r="29" spans="1:17" x14ac:dyDescent="0.25">
      <c r="A29" s="113"/>
      <c r="B29" s="114"/>
      <c r="C29" s="114"/>
      <c r="D29" s="115"/>
      <c r="E29" s="115"/>
      <c r="F29" s="115"/>
      <c r="G29" s="104"/>
      <c r="H29" s="104"/>
      <c r="I29" s="102"/>
      <c r="J29" s="104"/>
      <c r="K29" s="104"/>
    </row>
    <row r="30" spans="1:17" x14ac:dyDescent="0.25">
      <c r="A30" s="113"/>
      <c r="B30" s="114"/>
      <c r="C30" s="114"/>
      <c r="D30" s="115"/>
      <c r="E30" s="115"/>
      <c r="F30" s="115"/>
      <c r="G30" s="104"/>
      <c r="H30" s="104"/>
      <c r="I30" s="102"/>
      <c r="J30" s="104"/>
      <c r="K30" s="104"/>
    </row>
    <row r="31" spans="1:17" x14ac:dyDescent="0.25">
      <c r="A31" s="113"/>
      <c r="B31" s="114"/>
      <c r="C31" s="114"/>
      <c r="D31" s="114"/>
      <c r="E31" s="114"/>
      <c r="F31" s="114"/>
      <c r="G31" s="102"/>
      <c r="H31" s="102"/>
      <c r="I31" s="102"/>
      <c r="J31" s="104"/>
      <c r="K31" s="104"/>
    </row>
    <row r="32" spans="1:17" x14ac:dyDescent="0.25">
      <c r="A32" s="113"/>
      <c r="B32" s="114"/>
      <c r="C32" s="114"/>
      <c r="D32" s="114"/>
      <c r="E32" s="114"/>
      <c r="F32" s="114"/>
      <c r="G32" s="102"/>
      <c r="H32" s="102"/>
      <c r="I32" s="102"/>
      <c r="J32" s="104"/>
      <c r="K32" s="104"/>
    </row>
    <row r="33" spans="1:13" ht="13.8" x14ac:dyDescent="0.25">
      <c r="A33" s="113"/>
      <c r="B33" s="114"/>
      <c r="C33" s="114"/>
      <c r="D33" s="115"/>
      <c r="E33" s="130"/>
      <c r="F33" s="115"/>
      <c r="G33" s="157" t="s">
        <v>186</v>
      </c>
      <c r="H33" s="102"/>
      <c r="I33" s="104"/>
      <c r="J33" s="397">
        <f>J63</f>
        <v>1</v>
      </c>
      <c r="K33" s="158" t="s">
        <v>61</v>
      </c>
    </row>
    <row r="34" spans="1:13" ht="13.8" x14ac:dyDescent="0.25">
      <c r="A34" s="113"/>
      <c r="B34" s="114"/>
      <c r="C34" s="114"/>
      <c r="D34" s="130"/>
      <c r="E34" s="130"/>
      <c r="F34" s="131"/>
      <c r="G34" s="157" t="s">
        <v>151</v>
      </c>
      <c r="H34" s="102"/>
      <c r="I34" s="102"/>
      <c r="J34" s="398">
        <f>J65</f>
        <v>0</v>
      </c>
      <c r="K34" s="104"/>
    </row>
    <row r="35" spans="1:13" ht="13.8" x14ac:dyDescent="0.25">
      <c r="A35" s="113"/>
      <c r="B35" s="114"/>
      <c r="C35" s="114"/>
      <c r="D35" s="115"/>
      <c r="E35" s="130"/>
      <c r="F35" s="115"/>
      <c r="G35" s="115"/>
      <c r="H35" s="114"/>
      <c r="I35" s="114"/>
      <c r="J35" s="115"/>
      <c r="K35" s="115"/>
      <c r="L35" s="116"/>
      <c r="M35" s="116"/>
    </row>
    <row r="36" spans="1:13" x14ac:dyDescent="0.25">
      <c r="A36" s="113"/>
      <c r="B36" s="114"/>
      <c r="C36" s="114"/>
      <c r="D36" s="114"/>
      <c r="E36" s="114"/>
      <c r="F36" s="114"/>
      <c r="G36" s="114"/>
      <c r="H36" s="114"/>
      <c r="I36" s="114"/>
      <c r="J36" s="115"/>
      <c r="K36" s="115"/>
      <c r="L36" s="116"/>
      <c r="M36" s="116"/>
    </row>
    <row r="37" spans="1:13" x14ac:dyDescent="0.25">
      <c r="A37" s="113"/>
      <c r="B37" s="114"/>
      <c r="C37" s="114"/>
      <c r="D37" s="114"/>
      <c r="E37" s="114"/>
      <c r="F37" s="114"/>
      <c r="G37" s="114"/>
      <c r="H37" s="114"/>
      <c r="I37" s="114"/>
      <c r="J37" s="115"/>
      <c r="K37" s="115"/>
      <c r="L37" s="116"/>
      <c r="M37" s="116"/>
    </row>
    <row r="38" spans="1:13" x14ac:dyDescent="0.25">
      <c r="A38" s="113"/>
      <c r="B38" s="114"/>
      <c r="C38" s="114"/>
      <c r="D38" s="114"/>
      <c r="E38" s="114"/>
      <c r="F38" s="114"/>
      <c r="G38" s="114"/>
      <c r="H38" s="114"/>
      <c r="I38" s="114"/>
      <c r="J38" s="115"/>
      <c r="K38" s="115"/>
      <c r="L38" s="116"/>
      <c r="M38" s="116"/>
    </row>
    <row r="39" spans="1:13" x14ac:dyDescent="0.25">
      <c r="A39" s="113"/>
      <c r="B39" s="114"/>
      <c r="C39" s="114"/>
      <c r="D39" s="114"/>
      <c r="E39" s="114"/>
      <c r="F39" s="114"/>
      <c r="G39" s="114"/>
      <c r="H39" s="114"/>
      <c r="I39" s="114"/>
      <c r="J39" s="115"/>
      <c r="K39" s="115"/>
      <c r="L39" s="116"/>
      <c r="M39" s="116"/>
    </row>
    <row r="40" spans="1:13" x14ac:dyDescent="0.25">
      <c r="A40" s="113"/>
      <c r="B40" s="114"/>
      <c r="C40" s="114"/>
      <c r="D40" s="114"/>
      <c r="E40" s="114"/>
      <c r="F40" s="114"/>
      <c r="G40" s="114"/>
      <c r="H40" s="114"/>
      <c r="I40" s="114"/>
      <c r="J40" s="115"/>
      <c r="K40" s="115"/>
      <c r="L40" s="116"/>
      <c r="M40" s="116"/>
    </row>
    <row r="41" spans="1:13" x14ac:dyDescent="0.25">
      <c r="A41" s="113"/>
      <c r="B41" s="114"/>
      <c r="C41" s="114"/>
      <c r="D41" s="114"/>
      <c r="E41" s="114"/>
      <c r="F41" s="114"/>
      <c r="G41" s="114"/>
      <c r="H41" s="114"/>
      <c r="I41" s="114"/>
      <c r="J41" s="115"/>
      <c r="K41" s="115"/>
      <c r="L41" s="116"/>
      <c r="M41" s="116"/>
    </row>
    <row r="42" spans="1:13" x14ac:dyDescent="0.25">
      <c r="A42" s="113"/>
      <c r="B42" s="114"/>
      <c r="C42" s="114"/>
      <c r="D42" s="114"/>
      <c r="E42" s="114"/>
      <c r="F42" s="114"/>
      <c r="G42" s="114"/>
      <c r="H42" s="114"/>
      <c r="I42" s="114"/>
      <c r="J42" s="115"/>
      <c r="K42" s="115"/>
      <c r="L42" s="116"/>
      <c r="M42" s="116"/>
    </row>
    <row r="43" spans="1:13" x14ac:dyDescent="0.25">
      <c r="A43" s="113"/>
      <c r="B43" s="114"/>
      <c r="C43" s="114"/>
      <c r="D43" s="114"/>
      <c r="E43" s="114"/>
      <c r="F43" s="114"/>
      <c r="G43" s="114"/>
      <c r="H43" s="114"/>
      <c r="I43" s="114"/>
      <c r="J43" s="115"/>
      <c r="K43" s="115"/>
      <c r="L43" s="116"/>
      <c r="M43" s="116"/>
    </row>
    <row r="44" spans="1:13" x14ac:dyDescent="0.25">
      <c r="A44" s="113"/>
      <c r="B44" s="114"/>
      <c r="C44" s="114"/>
      <c r="D44" s="114"/>
      <c r="E44" s="114"/>
      <c r="F44" s="114"/>
      <c r="G44" s="114"/>
      <c r="H44" s="114"/>
      <c r="I44" s="114"/>
      <c r="J44" s="115"/>
      <c r="K44" s="115"/>
      <c r="L44" s="116"/>
      <c r="M44" s="116"/>
    </row>
    <row r="45" spans="1:13" x14ac:dyDescent="0.25">
      <c r="A45" s="113"/>
      <c r="B45" s="114"/>
      <c r="C45" s="114"/>
      <c r="D45" s="114"/>
      <c r="E45" s="114"/>
      <c r="F45" s="114"/>
      <c r="G45" s="114"/>
      <c r="H45" s="114"/>
      <c r="I45" s="114"/>
      <c r="J45" s="115"/>
      <c r="K45" s="115"/>
      <c r="L45" s="116"/>
      <c r="M45" s="116"/>
    </row>
    <row r="46" spans="1:13" x14ac:dyDescent="0.25">
      <c r="A46" s="113"/>
      <c r="B46" s="114"/>
      <c r="C46" s="114"/>
      <c r="D46" s="114"/>
      <c r="E46" s="114"/>
      <c r="F46" s="114"/>
      <c r="G46" s="114"/>
      <c r="H46" s="114"/>
      <c r="I46" s="114"/>
      <c r="J46" s="115"/>
      <c r="K46" s="115"/>
      <c r="L46" s="116"/>
      <c r="M46" s="116"/>
    </row>
    <row r="47" spans="1:13" x14ac:dyDescent="0.25">
      <c r="A47" s="113"/>
      <c r="B47" s="114"/>
      <c r="C47" s="114"/>
      <c r="D47" s="114"/>
      <c r="E47" s="114"/>
      <c r="F47" s="114"/>
      <c r="G47" s="114"/>
      <c r="H47" s="114"/>
      <c r="I47" s="114"/>
      <c r="J47" s="115"/>
      <c r="K47" s="115"/>
      <c r="L47" s="116"/>
      <c r="M47" s="116"/>
    </row>
    <row r="48" spans="1:13" x14ac:dyDescent="0.25">
      <c r="A48" s="113"/>
      <c r="B48" s="114"/>
      <c r="C48" s="114"/>
      <c r="D48" s="114"/>
      <c r="E48" s="114"/>
      <c r="F48" s="114"/>
      <c r="G48" s="114"/>
      <c r="H48" s="114"/>
      <c r="I48" s="114"/>
      <c r="J48" s="115"/>
      <c r="K48" s="115"/>
      <c r="L48" s="116"/>
      <c r="M48" s="116"/>
    </row>
    <row r="49" spans="1:19" x14ac:dyDescent="0.25">
      <c r="A49" s="113"/>
      <c r="B49" s="114"/>
      <c r="C49" s="114"/>
      <c r="D49" s="114"/>
      <c r="E49" s="114"/>
      <c r="F49" s="114"/>
      <c r="G49" s="114"/>
      <c r="H49" s="114"/>
      <c r="I49" s="114"/>
      <c r="J49" s="115"/>
      <c r="K49" s="115"/>
      <c r="L49" s="116"/>
      <c r="M49" s="116"/>
    </row>
    <row r="50" spans="1:19" x14ac:dyDescent="0.25">
      <c r="A50" s="113"/>
      <c r="B50" s="114"/>
      <c r="C50" s="114"/>
      <c r="D50" s="114"/>
      <c r="E50" s="114"/>
      <c r="F50" s="114"/>
      <c r="G50" s="114"/>
      <c r="H50" s="114"/>
      <c r="I50" s="114"/>
      <c r="J50" s="115"/>
      <c r="K50" s="115"/>
      <c r="L50" s="116"/>
      <c r="M50" s="116"/>
    </row>
    <row r="51" spans="1:19" x14ac:dyDescent="0.25">
      <c r="A51" s="113"/>
      <c r="B51" s="114"/>
      <c r="C51" s="114"/>
      <c r="D51" s="114"/>
      <c r="E51" s="114"/>
      <c r="F51" s="114"/>
      <c r="G51" s="114"/>
      <c r="H51" s="114"/>
      <c r="I51" s="114"/>
      <c r="J51" s="115"/>
      <c r="K51" s="115"/>
      <c r="L51" s="116"/>
      <c r="M51" s="116"/>
    </row>
    <row r="52" spans="1:19" x14ac:dyDescent="0.25">
      <c r="A52" s="113"/>
      <c r="B52" s="114"/>
      <c r="C52" s="114"/>
      <c r="D52" s="114"/>
      <c r="E52" s="114"/>
      <c r="F52" s="114"/>
      <c r="G52" s="114"/>
      <c r="H52" s="114"/>
      <c r="I52" s="114"/>
      <c r="J52" s="115"/>
      <c r="K52" s="115"/>
      <c r="L52" s="116"/>
      <c r="M52" s="116"/>
    </row>
    <row r="53" spans="1:19" x14ac:dyDescent="0.25">
      <c r="A53" s="113"/>
      <c r="B53" s="114"/>
      <c r="C53" s="114"/>
      <c r="D53" s="114"/>
      <c r="E53" s="114"/>
      <c r="F53" s="114"/>
      <c r="G53" s="114"/>
      <c r="H53" s="114"/>
      <c r="I53" s="114"/>
      <c r="J53" s="115"/>
      <c r="K53" s="115"/>
      <c r="L53" s="116"/>
      <c r="M53" s="116"/>
    </row>
    <row r="54" spans="1:19" x14ac:dyDescent="0.25">
      <c r="A54" s="113"/>
      <c r="B54" s="114"/>
      <c r="C54" s="114"/>
      <c r="D54" s="114"/>
      <c r="E54" s="114"/>
      <c r="F54" s="114"/>
      <c r="G54" s="114"/>
      <c r="H54" s="114"/>
      <c r="I54" s="114"/>
      <c r="J54" s="115"/>
      <c r="K54" s="115"/>
      <c r="L54" s="116"/>
      <c r="M54" s="116"/>
    </row>
    <row r="55" spans="1:19" x14ac:dyDescent="0.25">
      <c r="A55" s="113"/>
      <c r="B55" s="114"/>
      <c r="C55" s="114"/>
      <c r="D55" s="114"/>
      <c r="E55" s="114"/>
      <c r="F55" s="114"/>
      <c r="G55" s="114"/>
      <c r="H55" s="114"/>
      <c r="I55" s="114"/>
      <c r="J55" s="115"/>
      <c r="K55" s="115"/>
      <c r="L55" s="116"/>
      <c r="M55" s="116"/>
    </row>
    <row r="56" spans="1:19" x14ac:dyDescent="0.25">
      <c r="A56" s="113"/>
      <c r="B56" s="114"/>
      <c r="C56" s="114"/>
      <c r="D56" s="114"/>
      <c r="E56" s="114"/>
      <c r="F56" s="114"/>
      <c r="G56" s="114"/>
      <c r="H56" s="114"/>
      <c r="I56" s="114"/>
      <c r="J56" s="115"/>
      <c r="K56" s="115"/>
      <c r="L56" s="116"/>
      <c r="M56" s="116"/>
    </row>
    <row r="57" spans="1:19" x14ac:dyDescent="0.25">
      <c r="A57" s="115"/>
      <c r="B57" s="115"/>
      <c r="C57" s="115"/>
      <c r="D57" s="115"/>
      <c r="E57" s="115"/>
      <c r="F57" s="115"/>
      <c r="G57" s="115"/>
      <c r="H57" s="115"/>
      <c r="I57" s="115"/>
      <c r="J57" s="115"/>
      <c r="K57" s="115"/>
      <c r="L57" s="116"/>
      <c r="M57" s="116"/>
    </row>
    <row r="58" spans="1:19" x14ac:dyDescent="0.25">
      <c r="A58" s="115"/>
      <c r="B58" s="115"/>
      <c r="C58" s="115"/>
      <c r="D58" s="115"/>
      <c r="E58" s="115"/>
      <c r="F58" s="115"/>
      <c r="G58" s="115"/>
      <c r="H58" s="115"/>
      <c r="I58" s="115"/>
      <c r="J58" s="115"/>
      <c r="K58" s="115"/>
      <c r="L58" s="116"/>
      <c r="M58" s="116"/>
    </row>
    <row r="59" spans="1:19" x14ac:dyDescent="0.25">
      <c r="A59" s="115"/>
      <c r="B59" s="115"/>
      <c r="C59" s="115"/>
      <c r="D59" s="115"/>
      <c r="E59" s="115"/>
      <c r="F59" s="115"/>
      <c r="G59" s="115"/>
      <c r="H59" s="115"/>
      <c r="I59" s="115"/>
      <c r="J59" s="115"/>
      <c r="K59" s="115"/>
      <c r="L59" s="116"/>
      <c r="M59" s="116"/>
    </row>
    <row r="60" spans="1:19" s="1" customFormat="1" ht="6.75" customHeight="1" x14ac:dyDescent="0.4">
      <c r="A60" s="159"/>
      <c r="B60" s="159"/>
      <c r="C60" s="159"/>
      <c r="D60" s="159"/>
      <c r="E60" s="159"/>
      <c r="F60" s="159"/>
      <c r="G60" s="159"/>
      <c r="H60" s="159"/>
      <c r="I60" s="159"/>
      <c r="J60" s="159"/>
      <c r="K60" s="159"/>
      <c r="L60" s="160"/>
      <c r="M60" s="160"/>
      <c r="N60" s="149"/>
      <c r="O60" s="16"/>
      <c r="P60" s="16"/>
      <c r="Q60" s="16"/>
    </row>
    <row r="61" spans="1:19" s="1" customFormat="1" ht="6.75" customHeight="1" x14ac:dyDescent="0.3">
      <c r="A61" s="162"/>
      <c r="B61" s="162"/>
      <c r="C61" s="162"/>
      <c r="D61" s="162"/>
      <c r="E61" s="162"/>
      <c r="F61" s="162"/>
      <c r="G61" s="162"/>
      <c r="H61" s="162"/>
      <c r="I61" s="162"/>
      <c r="J61" s="162"/>
      <c r="K61" s="162"/>
      <c r="L61" s="163"/>
      <c r="M61" s="163"/>
      <c r="N61" s="149"/>
      <c r="O61" s="16"/>
      <c r="P61" s="16"/>
      <c r="Q61" s="16"/>
    </row>
    <row r="62" spans="1:19" s="9" customFormat="1" ht="12.75" customHeight="1" x14ac:dyDescent="0.25">
      <c r="A62" s="107"/>
      <c r="B62" s="107"/>
      <c r="C62" s="107"/>
      <c r="D62" s="107"/>
      <c r="E62" s="107"/>
      <c r="F62" s="107"/>
      <c r="G62" s="107"/>
      <c r="H62" s="107"/>
      <c r="I62" s="107"/>
      <c r="J62" s="107"/>
      <c r="K62" s="107"/>
      <c r="L62" s="164"/>
      <c r="M62" s="164"/>
      <c r="N62" s="107"/>
      <c r="O62" s="18"/>
      <c r="P62" s="17"/>
      <c r="Q62" s="17"/>
      <c r="S62" s="1"/>
    </row>
    <row r="63" spans="1:19" s="9" customFormat="1" ht="12.75" customHeight="1" x14ac:dyDescent="0.25">
      <c r="A63" s="107"/>
      <c r="B63" s="107"/>
      <c r="C63" s="107"/>
      <c r="D63" s="167" t="s">
        <v>150</v>
      </c>
      <c r="E63" s="405">
        <f>PROPADJ!E71</f>
        <v>0</v>
      </c>
      <c r="F63" s="406"/>
      <c r="G63" s="407"/>
      <c r="H63" s="107"/>
      <c r="I63" s="167" t="s">
        <v>47</v>
      </c>
      <c r="J63" s="408">
        <f>PROPADJ!J71</f>
        <v>1</v>
      </c>
      <c r="K63" s="105" t="s">
        <v>61</v>
      </c>
      <c r="L63" s="164"/>
      <c r="M63" s="164"/>
      <c r="N63" s="107"/>
      <c r="O63" s="18"/>
      <c r="P63" s="17"/>
      <c r="Q63" s="17"/>
      <c r="S63" s="1"/>
    </row>
    <row r="64" spans="1:19" s="9" customFormat="1" ht="12.75" customHeight="1" x14ac:dyDescent="0.25">
      <c r="A64" s="107"/>
      <c r="B64" s="107"/>
      <c r="C64" s="107"/>
      <c r="D64" s="167" t="s">
        <v>64</v>
      </c>
      <c r="E64" s="405">
        <f>PROPADJ!E72</f>
        <v>0</v>
      </c>
      <c r="F64" s="406"/>
      <c r="G64" s="407"/>
      <c r="H64" s="107"/>
      <c r="I64" s="107"/>
      <c r="J64" s="21"/>
      <c r="K64" s="107"/>
      <c r="L64" s="164"/>
      <c r="M64" s="164"/>
      <c r="N64" s="107"/>
      <c r="O64" s="18"/>
      <c r="P64" s="17"/>
      <c r="Q64" s="17"/>
      <c r="S64" s="1"/>
    </row>
    <row r="65" spans="1:19" s="9" customFormat="1" ht="12.75" customHeight="1" x14ac:dyDescent="0.25">
      <c r="A65" s="107"/>
      <c r="B65" s="107"/>
      <c r="C65" s="107"/>
      <c r="D65" s="167" t="s">
        <v>65</v>
      </c>
      <c r="E65" s="405">
        <f>PROPADJ!E73</f>
        <v>0</v>
      </c>
      <c r="F65" s="406"/>
      <c r="G65" s="407"/>
      <c r="H65" s="107"/>
      <c r="I65" s="167" t="s">
        <v>66</v>
      </c>
      <c r="J65" s="409">
        <f>PROPADJ!J73</f>
        <v>0</v>
      </c>
      <c r="K65" s="107"/>
      <c r="L65" s="164"/>
      <c r="M65" s="164"/>
      <c r="N65" s="107"/>
      <c r="O65" s="18"/>
      <c r="P65" s="17"/>
      <c r="Q65" s="17"/>
      <c r="S65" s="1"/>
    </row>
    <row r="66" spans="1:19" s="9" customFormat="1" ht="12.75" customHeight="1" x14ac:dyDescent="0.25">
      <c r="A66" s="107"/>
      <c r="B66" s="107"/>
      <c r="C66" s="107"/>
      <c r="D66" s="107"/>
      <c r="E66" s="107"/>
      <c r="F66" s="107"/>
      <c r="G66" s="107"/>
      <c r="H66" s="107"/>
      <c r="I66" s="107"/>
      <c r="J66" s="107"/>
      <c r="K66" s="107"/>
      <c r="L66" s="164"/>
      <c r="M66" s="164"/>
      <c r="N66" s="107"/>
      <c r="O66" s="18"/>
      <c r="P66" s="17"/>
      <c r="Q66" s="17"/>
      <c r="S66" s="1"/>
    </row>
    <row r="67" spans="1:19" ht="12.75" customHeight="1" x14ac:dyDescent="0.25">
      <c r="A67" s="104"/>
      <c r="B67" s="104"/>
      <c r="C67" s="108"/>
      <c r="D67" s="167" t="s">
        <v>106</v>
      </c>
      <c r="E67" s="477">
        <f>PROPADJ!E75</f>
        <v>0</v>
      </c>
      <c r="F67" s="478"/>
      <c r="G67" s="478"/>
      <c r="H67" s="478"/>
      <c r="I67" s="199"/>
      <c r="J67" s="199"/>
      <c r="K67" s="199"/>
    </row>
    <row r="68" spans="1:19" ht="12.75" customHeight="1" x14ac:dyDescent="0.25">
      <c r="A68" s="104"/>
      <c r="B68" s="104"/>
      <c r="C68" s="108"/>
      <c r="D68" s="167" t="s">
        <v>107</v>
      </c>
      <c r="E68" s="478"/>
      <c r="F68" s="478"/>
      <c r="G68" s="478"/>
      <c r="H68" s="478"/>
      <c r="I68" s="199"/>
      <c r="J68" s="199"/>
      <c r="K68" s="199"/>
      <c r="L68" s="127"/>
      <c r="M68" s="401"/>
      <c r="R68" s="6"/>
      <c r="S68" s="6"/>
    </row>
    <row r="69" spans="1:19" ht="12.75" customHeight="1" x14ac:dyDescent="0.25">
      <c r="A69" s="104"/>
      <c r="B69" s="104"/>
      <c r="C69" s="108"/>
      <c r="D69" s="167"/>
      <c r="E69" s="478"/>
      <c r="F69" s="478"/>
      <c r="G69" s="478"/>
      <c r="H69" s="478"/>
      <c r="I69" s="199"/>
      <c r="J69" s="199"/>
      <c r="K69" s="199"/>
      <c r="M69" s="164"/>
    </row>
    <row r="70" spans="1:19" ht="12.75" customHeight="1" x14ac:dyDescent="0.25">
      <c r="A70" s="104"/>
      <c r="B70" s="104"/>
      <c r="C70" s="104"/>
      <c r="D70" s="104"/>
      <c r="E70" s="478"/>
      <c r="F70" s="478"/>
      <c r="G70" s="478"/>
      <c r="H70" s="478"/>
      <c r="I70" s="104"/>
      <c r="J70" s="104"/>
      <c r="K70" s="104"/>
      <c r="L70" s="178"/>
      <c r="M70" s="402"/>
    </row>
    <row r="71" spans="1:19" ht="12.75" customHeight="1" x14ac:dyDescent="0.25">
      <c r="A71" s="104"/>
      <c r="B71" s="104"/>
      <c r="C71" s="104"/>
      <c r="D71" s="104"/>
      <c r="E71" s="177"/>
      <c r="F71" s="177"/>
      <c r="G71" s="177"/>
      <c r="H71" s="177"/>
      <c r="I71" s="104"/>
      <c r="J71" s="104"/>
      <c r="K71" s="104"/>
      <c r="L71" s="178"/>
      <c r="M71" s="402"/>
    </row>
    <row r="72" spans="1:19" ht="12.75" customHeight="1" x14ac:dyDescent="0.25">
      <c r="A72" s="104"/>
      <c r="B72" s="104"/>
      <c r="C72" s="104"/>
      <c r="D72" s="104"/>
      <c r="E72" s="177"/>
      <c r="F72" s="177"/>
      <c r="G72" s="177"/>
      <c r="H72" s="177"/>
      <c r="I72" s="104"/>
      <c r="J72" s="104"/>
      <c r="K72" s="104"/>
      <c r="L72" s="178"/>
      <c r="M72" s="402"/>
    </row>
    <row r="73" spans="1:19" ht="12.75" customHeight="1" x14ac:dyDescent="0.25">
      <c r="A73" s="104"/>
      <c r="B73" s="104"/>
      <c r="C73" s="104"/>
      <c r="D73" s="104"/>
      <c r="E73" s="177"/>
      <c r="F73" s="177"/>
      <c r="G73" s="177"/>
      <c r="H73" s="177"/>
      <c r="I73" s="104"/>
      <c r="J73" s="104"/>
      <c r="K73" s="104"/>
      <c r="L73" s="178"/>
      <c r="M73" s="402"/>
    </row>
    <row r="74" spans="1:19" ht="21" x14ac:dyDescent="0.4">
      <c r="A74" s="168" t="s">
        <v>235</v>
      </c>
      <c r="B74" s="168"/>
      <c r="C74" s="168"/>
      <c r="D74" s="168"/>
      <c r="E74" s="168"/>
      <c r="F74" s="168"/>
      <c r="G74" s="168"/>
      <c r="H74" s="168"/>
      <c r="I74" s="168"/>
      <c r="J74" s="168"/>
      <c r="K74" s="168"/>
      <c r="L74" s="150"/>
      <c r="M74" s="150"/>
      <c r="N74" s="150"/>
    </row>
    <row r="75" spans="1:19" ht="13.8" thickBot="1" x14ac:dyDescent="0.3">
      <c r="A75" s="104"/>
      <c r="B75" s="104"/>
      <c r="C75" s="104"/>
      <c r="D75" s="104"/>
      <c r="E75" s="104"/>
      <c r="F75" s="104"/>
      <c r="G75" s="104"/>
      <c r="H75" s="104"/>
      <c r="I75" s="104"/>
      <c r="J75" s="104"/>
      <c r="K75" s="104"/>
    </row>
    <row r="76" spans="1:19" ht="3.75" customHeight="1" x14ac:dyDescent="0.25">
      <c r="A76" s="169"/>
      <c r="B76" s="111"/>
      <c r="C76" s="111"/>
      <c r="D76" s="111"/>
      <c r="E76" s="111"/>
      <c r="F76" s="145"/>
      <c r="G76" s="169"/>
      <c r="H76" s="111"/>
      <c r="I76" s="111"/>
      <c r="J76" s="169"/>
      <c r="K76" s="111"/>
      <c r="L76" s="145"/>
      <c r="M76" s="101"/>
    </row>
    <row r="77" spans="1:19" s="14" customFormat="1" ht="15.6" x14ac:dyDescent="0.3">
      <c r="A77" s="170"/>
      <c r="B77" s="171" t="s">
        <v>83</v>
      </c>
      <c r="C77" s="172"/>
      <c r="D77" s="172"/>
      <c r="E77" s="172"/>
      <c r="F77" s="179"/>
      <c r="G77" s="180" t="s">
        <v>77</v>
      </c>
      <c r="H77" s="181"/>
      <c r="I77" s="181"/>
      <c r="J77" s="30" t="s">
        <v>78</v>
      </c>
      <c r="K77" s="181"/>
      <c r="L77" s="182"/>
      <c r="M77" s="181"/>
      <c r="N77" s="151"/>
      <c r="O77" s="31"/>
      <c r="P77" s="31"/>
      <c r="Q77" s="31"/>
    </row>
    <row r="78" spans="1:19" ht="3" customHeight="1" x14ac:dyDescent="0.25">
      <c r="A78" s="173"/>
      <c r="B78" s="174"/>
      <c r="C78" s="174"/>
      <c r="D78" s="174"/>
      <c r="E78" s="174"/>
      <c r="F78" s="183"/>
      <c r="G78" s="184"/>
      <c r="H78" s="185"/>
      <c r="I78" s="185"/>
      <c r="J78" s="184"/>
      <c r="K78" s="185"/>
      <c r="L78" s="186"/>
      <c r="M78" s="135"/>
    </row>
    <row r="79" spans="1:19" x14ac:dyDescent="0.25">
      <c r="A79" s="175"/>
      <c r="B79" s="110"/>
      <c r="C79" s="110" t="s">
        <v>82</v>
      </c>
      <c r="D79" s="110"/>
      <c r="E79" s="187" t="s">
        <v>216</v>
      </c>
      <c r="F79" s="188" t="s">
        <v>79</v>
      </c>
      <c r="G79" s="189" t="s">
        <v>80</v>
      </c>
      <c r="H79" s="190" t="s">
        <v>61</v>
      </c>
      <c r="I79" s="191" t="s">
        <v>67</v>
      </c>
      <c r="J79" s="13" t="s">
        <v>81</v>
      </c>
      <c r="K79" s="191" t="s">
        <v>61</v>
      </c>
      <c r="L79" s="192" t="s">
        <v>67</v>
      </c>
      <c r="M79" s="289"/>
    </row>
    <row r="80" spans="1:19" x14ac:dyDescent="0.25">
      <c r="A80" s="176"/>
      <c r="B80" s="101"/>
      <c r="C80" s="101"/>
      <c r="D80" s="101"/>
      <c r="E80" s="193"/>
      <c r="F80" s="194"/>
      <c r="G80" s="195"/>
      <c r="H80" s="196"/>
      <c r="I80" s="197"/>
      <c r="J80" s="12"/>
      <c r="K80" s="197"/>
      <c r="L80" s="198"/>
      <c r="M80" s="289"/>
    </row>
    <row r="81" spans="1:17" x14ac:dyDescent="0.25">
      <c r="A81" s="176"/>
      <c r="B81" s="101"/>
      <c r="C81" s="101" t="s">
        <v>72</v>
      </c>
      <c r="D81" s="101"/>
      <c r="E81" s="229">
        <v>1</v>
      </c>
      <c r="F81" s="230">
        <v>1</v>
      </c>
      <c r="G81" s="33"/>
      <c r="H81" s="216" t="str">
        <f t="shared" ref="H81:H90" si="0">IF(G81=0,(""),(E81*G81))</f>
        <v/>
      </c>
      <c r="I81" s="217" t="str">
        <f t="shared" ref="I81:I90" si="1">IF(G81=0,(""),(F81*G81))</f>
        <v/>
      </c>
      <c r="J81" s="33"/>
      <c r="K81" s="217" t="str">
        <f t="shared" ref="K81:K91" si="2">IF(J81=0,(""),(E81*J81))</f>
        <v/>
      </c>
      <c r="L81" s="219" t="str">
        <f t="shared" ref="L81:L90" si="3">IF(J81=0,(""),(F81*J81))</f>
        <v/>
      </c>
      <c r="M81" s="399"/>
    </row>
    <row r="82" spans="1:17" x14ac:dyDescent="0.25">
      <c r="A82" s="176"/>
      <c r="B82" s="101"/>
      <c r="C82" s="101" t="s">
        <v>68</v>
      </c>
      <c r="D82" s="101"/>
      <c r="E82" s="229">
        <v>0.6</v>
      </c>
      <c r="F82" s="230">
        <v>0.8</v>
      </c>
      <c r="G82" s="33"/>
      <c r="H82" s="216" t="str">
        <f t="shared" si="0"/>
        <v/>
      </c>
      <c r="I82" s="217" t="str">
        <f t="shared" si="1"/>
        <v/>
      </c>
      <c r="J82" s="33"/>
      <c r="K82" s="217" t="str">
        <f t="shared" si="2"/>
        <v/>
      </c>
      <c r="L82" s="219" t="str">
        <f t="shared" si="3"/>
        <v/>
      </c>
      <c r="M82" s="399"/>
    </row>
    <row r="83" spans="1:17" x14ac:dyDescent="0.25">
      <c r="A83" s="176"/>
      <c r="B83" s="101"/>
      <c r="C83" s="101" t="s">
        <v>69</v>
      </c>
      <c r="D83" s="101"/>
      <c r="E83" s="229">
        <v>0.4</v>
      </c>
      <c r="F83" s="230">
        <v>0.6</v>
      </c>
      <c r="G83" s="33"/>
      <c r="H83" s="216" t="str">
        <f t="shared" si="0"/>
        <v/>
      </c>
      <c r="I83" s="217" t="str">
        <f t="shared" si="1"/>
        <v/>
      </c>
      <c r="J83" s="33"/>
      <c r="K83" s="217" t="str">
        <f t="shared" si="2"/>
        <v/>
      </c>
      <c r="L83" s="219" t="str">
        <f t="shared" si="3"/>
        <v/>
      </c>
      <c r="M83" s="399"/>
    </row>
    <row r="84" spans="1:17" x14ac:dyDescent="0.25">
      <c r="A84" s="176"/>
      <c r="B84" s="101"/>
      <c r="C84" s="101" t="s">
        <v>70</v>
      </c>
      <c r="D84" s="101"/>
      <c r="E84" s="229">
        <v>0.33</v>
      </c>
      <c r="F84" s="230">
        <v>0.33</v>
      </c>
      <c r="G84" s="33"/>
      <c r="H84" s="216" t="str">
        <f t="shared" si="0"/>
        <v/>
      </c>
      <c r="I84" s="217" t="str">
        <f t="shared" si="1"/>
        <v/>
      </c>
      <c r="J84" s="33"/>
      <c r="K84" s="217" t="str">
        <f t="shared" si="2"/>
        <v/>
      </c>
      <c r="L84" s="219" t="str">
        <f t="shared" si="3"/>
        <v/>
      </c>
      <c r="M84" s="399"/>
    </row>
    <row r="85" spans="1:17" x14ac:dyDescent="0.25">
      <c r="A85" s="176"/>
      <c r="B85" s="101"/>
      <c r="C85" s="101" t="s">
        <v>73</v>
      </c>
      <c r="D85" s="101"/>
      <c r="E85" s="229">
        <v>1</v>
      </c>
      <c r="F85" s="230">
        <v>1</v>
      </c>
      <c r="G85" s="33"/>
      <c r="H85" s="216" t="str">
        <f t="shared" si="0"/>
        <v/>
      </c>
      <c r="I85" s="217" t="str">
        <f t="shared" si="1"/>
        <v/>
      </c>
      <c r="J85" s="33"/>
      <c r="K85" s="217" t="str">
        <f t="shared" si="2"/>
        <v/>
      </c>
      <c r="L85" s="219" t="str">
        <f t="shared" si="3"/>
        <v/>
      </c>
      <c r="M85" s="399"/>
    </row>
    <row r="86" spans="1:17" x14ac:dyDescent="0.25">
      <c r="A86" s="176"/>
      <c r="B86" s="101"/>
      <c r="C86" s="101" t="s">
        <v>74</v>
      </c>
      <c r="D86" s="101"/>
      <c r="E86" s="229">
        <v>0.13</v>
      </c>
      <c r="F86" s="230">
        <v>0</v>
      </c>
      <c r="G86" s="33"/>
      <c r="H86" s="216" t="str">
        <f t="shared" si="0"/>
        <v/>
      </c>
      <c r="I86" s="217" t="str">
        <f t="shared" si="1"/>
        <v/>
      </c>
      <c r="J86" s="33"/>
      <c r="K86" s="217" t="str">
        <f t="shared" si="2"/>
        <v/>
      </c>
      <c r="L86" s="219" t="str">
        <f t="shared" si="3"/>
        <v/>
      </c>
      <c r="M86" s="399"/>
    </row>
    <row r="87" spans="1:17" x14ac:dyDescent="0.25">
      <c r="A87" s="176"/>
      <c r="B87" s="101"/>
      <c r="C87" s="101" t="s">
        <v>75</v>
      </c>
      <c r="D87" s="101"/>
      <c r="E87" s="229">
        <v>0.13</v>
      </c>
      <c r="F87" s="230">
        <v>0.3</v>
      </c>
      <c r="G87" s="33"/>
      <c r="H87" s="216" t="str">
        <f t="shared" si="0"/>
        <v/>
      </c>
      <c r="I87" s="217" t="str">
        <f t="shared" si="1"/>
        <v/>
      </c>
      <c r="J87" s="33"/>
      <c r="K87" s="217" t="str">
        <f t="shared" si="2"/>
        <v/>
      </c>
      <c r="L87" s="219" t="str">
        <f t="shared" si="3"/>
        <v/>
      </c>
      <c r="M87" s="399"/>
    </row>
    <row r="88" spans="1:17" x14ac:dyDescent="0.25">
      <c r="A88" s="176"/>
      <c r="B88" s="101"/>
      <c r="C88" s="101" t="s">
        <v>76</v>
      </c>
      <c r="D88" s="101"/>
      <c r="E88" s="229">
        <v>0.33</v>
      </c>
      <c r="F88" s="230">
        <v>0.5</v>
      </c>
      <c r="G88" s="33"/>
      <c r="H88" s="216" t="str">
        <f t="shared" si="0"/>
        <v/>
      </c>
      <c r="I88" s="217" t="str">
        <f t="shared" si="1"/>
        <v/>
      </c>
      <c r="J88" s="33"/>
      <c r="K88" s="217" t="str">
        <f t="shared" si="2"/>
        <v/>
      </c>
      <c r="L88" s="219" t="str">
        <f t="shared" si="3"/>
        <v/>
      </c>
      <c r="M88" s="399"/>
    </row>
    <row r="89" spans="1:17" x14ac:dyDescent="0.25">
      <c r="A89" s="176"/>
      <c r="B89" s="101"/>
      <c r="C89" s="101" t="s">
        <v>71</v>
      </c>
      <c r="D89" s="101"/>
      <c r="E89" s="229">
        <v>0.1</v>
      </c>
      <c r="F89" s="230">
        <v>0.3</v>
      </c>
      <c r="G89" s="33"/>
      <c r="H89" s="216" t="str">
        <f t="shared" si="0"/>
        <v/>
      </c>
      <c r="I89" s="217" t="str">
        <f t="shared" si="1"/>
        <v/>
      </c>
      <c r="J89" s="33"/>
      <c r="K89" s="217" t="str">
        <f t="shared" si="2"/>
        <v/>
      </c>
      <c r="L89" s="219" t="str">
        <f t="shared" si="3"/>
        <v/>
      </c>
      <c r="M89" s="399"/>
    </row>
    <row r="90" spans="1:17" x14ac:dyDescent="0.25">
      <c r="A90" s="176"/>
      <c r="B90" s="101"/>
      <c r="C90" s="34" t="s">
        <v>59</v>
      </c>
      <c r="D90" s="34"/>
      <c r="E90" s="35"/>
      <c r="F90" s="36"/>
      <c r="G90" s="33"/>
      <c r="H90" s="216" t="str">
        <f t="shared" si="0"/>
        <v/>
      </c>
      <c r="I90" s="217" t="str">
        <f t="shared" si="1"/>
        <v/>
      </c>
      <c r="J90" s="33"/>
      <c r="K90" s="217" t="str">
        <f t="shared" si="2"/>
        <v/>
      </c>
      <c r="L90" s="219" t="str">
        <f t="shared" si="3"/>
        <v/>
      </c>
      <c r="M90" s="399"/>
    </row>
    <row r="91" spans="1:17" x14ac:dyDescent="0.25">
      <c r="A91" s="176"/>
      <c r="B91" s="101"/>
      <c r="C91" s="101"/>
      <c r="D91" s="101"/>
      <c r="E91" s="193"/>
      <c r="F91" s="194"/>
      <c r="G91" s="176"/>
      <c r="H91" s="216"/>
      <c r="I91" s="217"/>
      <c r="J91" s="218"/>
      <c r="K91" s="217" t="str">
        <f t="shared" si="2"/>
        <v/>
      </c>
      <c r="L91" s="219"/>
      <c r="M91" s="399"/>
    </row>
    <row r="92" spans="1:17" s="3" customFormat="1" ht="13.8" thickBot="1" x14ac:dyDescent="0.3">
      <c r="A92" s="112"/>
      <c r="B92" s="109"/>
      <c r="C92" s="109" t="s">
        <v>102</v>
      </c>
      <c r="D92" s="109"/>
      <c r="E92" s="220"/>
      <c r="F92" s="221"/>
      <c r="G92" s="112"/>
      <c r="H92" s="222">
        <f>SUM(H81:H90)</f>
        <v>0</v>
      </c>
      <c r="I92" s="223">
        <f>SUM(I81:I90)</f>
        <v>0</v>
      </c>
      <c r="J92" s="224"/>
      <c r="K92" s="225">
        <f>SUM(K81:K90)</f>
        <v>0</v>
      </c>
      <c r="L92" s="223">
        <f>SUM(L81:L90)</f>
        <v>0</v>
      </c>
      <c r="M92" s="400"/>
      <c r="N92" s="105"/>
      <c r="O92" s="22"/>
      <c r="P92" s="22"/>
      <c r="Q92" s="22"/>
    </row>
    <row r="93" spans="1:17" ht="13.8" thickTop="1" x14ac:dyDescent="0.25">
      <c r="A93" s="173"/>
      <c r="B93" s="174"/>
      <c r="C93" s="174"/>
      <c r="D93" s="174"/>
      <c r="E93" s="226"/>
      <c r="F93" s="227"/>
      <c r="G93" s="173"/>
      <c r="H93" s="226"/>
      <c r="I93" s="228"/>
      <c r="J93" s="173"/>
      <c r="K93" s="228"/>
      <c r="L93" s="227"/>
      <c r="M93" s="101"/>
    </row>
    <row r="94" spans="1:17" ht="5.25" customHeight="1" x14ac:dyDescent="0.25">
      <c r="A94" s="176"/>
      <c r="B94" s="101"/>
      <c r="C94" s="101"/>
      <c r="D94" s="101"/>
      <c r="E94" s="101"/>
      <c r="F94" s="144"/>
      <c r="G94" s="176"/>
      <c r="H94" s="101"/>
      <c r="I94" s="101"/>
      <c r="J94" s="176"/>
      <c r="K94" s="101"/>
      <c r="L94" s="144"/>
      <c r="M94" s="101"/>
    </row>
    <row r="95" spans="1:17" s="14" customFormat="1" ht="15.6" x14ac:dyDescent="0.3">
      <c r="A95" s="170"/>
      <c r="B95" s="171" t="s">
        <v>84</v>
      </c>
      <c r="C95" s="172"/>
      <c r="D95" s="172"/>
      <c r="E95" s="172"/>
      <c r="F95" s="179"/>
      <c r="G95" s="180" t="s">
        <v>77</v>
      </c>
      <c r="H95" s="181"/>
      <c r="I95" s="181"/>
      <c r="J95" s="180" t="s">
        <v>78</v>
      </c>
      <c r="K95" s="181"/>
      <c r="L95" s="182"/>
      <c r="M95" s="181"/>
      <c r="N95" s="151"/>
      <c r="O95" s="31"/>
      <c r="P95" s="31"/>
      <c r="Q95" s="31"/>
    </row>
    <row r="96" spans="1:17" ht="4.5" customHeight="1" x14ac:dyDescent="0.25">
      <c r="A96" s="173"/>
      <c r="B96" s="174"/>
      <c r="C96" s="174"/>
      <c r="D96" s="174"/>
      <c r="E96" s="174"/>
      <c r="F96" s="183"/>
      <c r="G96" s="173"/>
      <c r="H96" s="174"/>
      <c r="I96" s="174"/>
      <c r="J96" s="173"/>
      <c r="K96" s="174"/>
      <c r="L96" s="183"/>
      <c r="M96" s="101"/>
    </row>
    <row r="97" spans="1:17" x14ac:dyDescent="0.25">
      <c r="A97" s="176"/>
      <c r="B97" s="101"/>
      <c r="C97" s="101"/>
      <c r="D97" s="101"/>
      <c r="E97" s="101"/>
      <c r="F97" s="144"/>
      <c r="G97" s="176"/>
      <c r="H97" s="101"/>
      <c r="I97" s="101"/>
      <c r="J97" s="176"/>
      <c r="K97" s="101"/>
      <c r="L97" s="144"/>
      <c r="M97" s="101"/>
    </row>
    <row r="98" spans="1:17" x14ac:dyDescent="0.25">
      <c r="A98" s="176"/>
      <c r="B98" s="101"/>
      <c r="C98" s="101" t="s">
        <v>85</v>
      </c>
      <c r="D98" s="101"/>
      <c r="E98" s="101"/>
      <c r="F98" s="231"/>
      <c r="G98" s="232" t="s">
        <v>100</v>
      </c>
      <c r="H98" s="34"/>
      <c r="I98" s="37"/>
      <c r="J98" s="232" t="s">
        <v>100</v>
      </c>
      <c r="K98" s="34"/>
      <c r="L98" s="38"/>
      <c r="M98" s="37"/>
    </row>
    <row r="99" spans="1:17" x14ac:dyDescent="0.25">
      <c r="A99" s="176"/>
      <c r="B99" s="101"/>
      <c r="C99" s="101" t="s">
        <v>85</v>
      </c>
      <c r="D99" s="101"/>
      <c r="E99" s="101"/>
      <c r="F99" s="231"/>
      <c r="G99" s="176"/>
      <c r="H99" s="39"/>
      <c r="I99" s="101" t="s">
        <v>98</v>
      </c>
      <c r="J99" s="176"/>
      <c r="K99" s="39">
        <v>0</v>
      </c>
      <c r="L99" s="144" t="s">
        <v>98</v>
      </c>
      <c r="M99" s="101"/>
    </row>
    <row r="100" spans="1:17" x14ac:dyDescent="0.25">
      <c r="A100" s="176"/>
      <c r="B100" s="101"/>
      <c r="C100" s="101" t="s">
        <v>86</v>
      </c>
      <c r="D100" s="101"/>
      <c r="E100" s="101"/>
      <c r="F100" s="231"/>
      <c r="G100" s="176"/>
      <c r="H100" s="39">
        <v>0</v>
      </c>
      <c r="I100" s="101" t="s">
        <v>98</v>
      </c>
      <c r="J100" s="176"/>
      <c r="K100" s="39">
        <v>0</v>
      </c>
      <c r="L100" s="144" t="s">
        <v>98</v>
      </c>
      <c r="M100" s="101"/>
    </row>
    <row r="101" spans="1:17" x14ac:dyDescent="0.25">
      <c r="A101" s="176"/>
      <c r="B101" s="101"/>
      <c r="C101" s="101" t="s">
        <v>87</v>
      </c>
      <c r="D101" s="101"/>
      <c r="E101" s="101"/>
      <c r="F101" s="231"/>
      <c r="G101" s="176"/>
      <c r="H101" s="39">
        <v>0</v>
      </c>
      <c r="I101" s="101" t="s">
        <v>98</v>
      </c>
      <c r="J101" s="176"/>
      <c r="K101" s="39">
        <v>0</v>
      </c>
      <c r="L101" s="144" t="s">
        <v>98</v>
      </c>
      <c r="M101" s="101"/>
    </row>
    <row r="102" spans="1:17" x14ac:dyDescent="0.25">
      <c r="A102" s="176"/>
      <c r="B102" s="101"/>
      <c r="C102" s="101" t="s">
        <v>88</v>
      </c>
      <c r="D102" s="101"/>
      <c r="E102" s="101"/>
      <c r="F102" s="231"/>
      <c r="G102" s="176"/>
      <c r="H102" s="39">
        <v>0</v>
      </c>
      <c r="I102" s="101" t="s">
        <v>98</v>
      </c>
      <c r="J102" s="176"/>
      <c r="K102" s="39">
        <v>0</v>
      </c>
      <c r="L102" s="144" t="s">
        <v>98</v>
      </c>
      <c r="M102" s="101"/>
    </row>
    <row r="103" spans="1:17" x14ac:dyDescent="0.25">
      <c r="A103" s="176"/>
      <c r="B103" s="101"/>
      <c r="C103" s="101"/>
      <c r="D103" s="101"/>
      <c r="E103" s="101"/>
      <c r="F103" s="231"/>
      <c r="G103" s="176"/>
      <c r="H103" s="39"/>
      <c r="I103" s="101" t="s">
        <v>98</v>
      </c>
      <c r="J103" s="176"/>
      <c r="K103" s="39"/>
      <c r="L103" s="144" t="s">
        <v>98</v>
      </c>
      <c r="M103" s="101"/>
    </row>
    <row r="104" spans="1:17" x14ac:dyDescent="0.25">
      <c r="A104" s="176"/>
      <c r="B104" s="101"/>
      <c r="C104" s="101" t="s">
        <v>89</v>
      </c>
      <c r="D104" s="101"/>
      <c r="E104" s="101"/>
      <c r="F104" s="231"/>
      <c r="G104" s="232" t="s">
        <v>100</v>
      </c>
      <c r="H104" s="34"/>
      <c r="I104" s="37"/>
      <c r="J104" s="232" t="s">
        <v>100</v>
      </c>
      <c r="K104" s="34"/>
      <c r="L104" s="38"/>
      <c r="M104" s="37"/>
    </row>
    <row r="105" spans="1:17" x14ac:dyDescent="0.25">
      <c r="A105" s="176"/>
      <c r="B105" s="101"/>
      <c r="C105" s="101" t="s">
        <v>89</v>
      </c>
      <c r="D105" s="101"/>
      <c r="E105" s="101"/>
      <c r="F105" s="231"/>
      <c r="G105" s="176"/>
      <c r="H105" s="39">
        <v>0</v>
      </c>
      <c r="I105" s="28" t="s">
        <v>98</v>
      </c>
      <c r="J105" s="176"/>
      <c r="K105" s="39">
        <v>0</v>
      </c>
      <c r="L105" s="144" t="s">
        <v>98</v>
      </c>
      <c r="M105" s="101"/>
    </row>
    <row r="106" spans="1:17" x14ac:dyDescent="0.25">
      <c r="A106" s="176"/>
      <c r="B106" s="101"/>
      <c r="C106" s="101"/>
      <c r="D106" s="101"/>
      <c r="E106" s="101"/>
      <c r="F106" s="231"/>
      <c r="G106" s="176"/>
      <c r="H106" s="28"/>
      <c r="I106" s="101"/>
      <c r="J106" s="176"/>
      <c r="K106" s="28"/>
      <c r="L106" s="144"/>
      <c r="M106" s="101"/>
    </row>
    <row r="107" spans="1:17" x14ac:dyDescent="0.25">
      <c r="A107" s="176"/>
      <c r="B107" s="101"/>
      <c r="C107" s="101" t="s">
        <v>101</v>
      </c>
      <c r="D107" s="101"/>
      <c r="E107" s="101"/>
      <c r="F107" s="231"/>
      <c r="G107" s="176"/>
      <c r="H107" s="39"/>
      <c r="I107" s="101" t="s">
        <v>98</v>
      </c>
      <c r="J107" s="176"/>
      <c r="K107" s="39">
        <v>0</v>
      </c>
      <c r="L107" s="144" t="s">
        <v>98</v>
      </c>
      <c r="M107" s="101"/>
    </row>
    <row r="108" spans="1:17" x14ac:dyDescent="0.25">
      <c r="A108" s="173"/>
      <c r="B108" s="174"/>
      <c r="C108" s="174"/>
      <c r="D108" s="174"/>
      <c r="E108" s="174"/>
      <c r="F108" s="233"/>
      <c r="G108" s="173"/>
      <c r="H108" s="32"/>
      <c r="I108" s="174"/>
      <c r="J108" s="173"/>
      <c r="K108" s="32"/>
      <c r="L108" s="183"/>
      <c r="M108" s="101"/>
    </row>
    <row r="109" spans="1:17" ht="4.5" customHeight="1" x14ac:dyDescent="0.25">
      <c r="A109" s="176"/>
      <c r="B109" s="101"/>
      <c r="C109" s="101"/>
      <c r="D109" s="101"/>
      <c r="E109" s="101"/>
      <c r="F109" s="231"/>
      <c r="G109" s="176"/>
      <c r="H109" s="101"/>
      <c r="I109" s="101"/>
      <c r="J109" s="176"/>
      <c r="K109" s="101"/>
      <c r="L109" s="144"/>
      <c r="M109" s="101"/>
    </row>
    <row r="110" spans="1:17" s="14" customFormat="1" ht="15.6" x14ac:dyDescent="0.3">
      <c r="A110" s="170"/>
      <c r="B110" s="171" t="s">
        <v>90</v>
      </c>
      <c r="C110" s="172"/>
      <c r="D110" s="172"/>
      <c r="E110" s="172"/>
      <c r="F110" s="234"/>
      <c r="G110" s="180" t="s">
        <v>77</v>
      </c>
      <c r="H110" s="181"/>
      <c r="I110" s="181"/>
      <c r="J110" s="180" t="s">
        <v>78</v>
      </c>
      <c r="K110" s="181"/>
      <c r="L110" s="182"/>
      <c r="M110" s="181"/>
      <c r="N110" s="151"/>
      <c r="O110" s="31"/>
      <c r="P110" s="31"/>
      <c r="Q110" s="31"/>
    </row>
    <row r="111" spans="1:17" ht="3.75" customHeight="1" x14ac:dyDescent="0.25">
      <c r="A111" s="173"/>
      <c r="B111" s="174"/>
      <c r="C111" s="174"/>
      <c r="D111" s="174"/>
      <c r="E111" s="174"/>
      <c r="F111" s="233"/>
      <c r="G111" s="173"/>
      <c r="H111" s="174"/>
      <c r="I111" s="174"/>
      <c r="J111" s="173"/>
      <c r="K111" s="32"/>
      <c r="L111" s="183"/>
      <c r="M111" s="101"/>
    </row>
    <row r="112" spans="1:17" x14ac:dyDescent="0.25">
      <c r="A112" s="176"/>
      <c r="B112" s="101"/>
      <c r="C112" s="101"/>
      <c r="D112" s="101"/>
      <c r="E112" s="101"/>
      <c r="F112" s="231"/>
      <c r="G112" s="176"/>
      <c r="H112" s="101"/>
      <c r="I112" s="101"/>
      <c r="J112" s="176"/>
      <c r="K112" s="28"/>
      <c r="L112" s="144"/>
      <c r="M112" s="101"/>
    </row>
    <row r="113" spans="1:13" x14ac:dyDescent="0.25">
      <c r="A113" s="176"/>
      <c r="B113" s="101"/>
      <c r="C113" s="101" t="s">
        <v>91</v>
      </c>
      <c r="D113" s="101"/>
      <c r="E113" s="101"/>
      <c r="F113" s="231"/>
      <c r="G113" s="176"/>
      <c r="H113" s="39">
        <v>0</v>
      </c>
      <c r="I113" s="101" t="s">
        <v>99</v>
      </c>
      <c r="J113" s="176"/>
      <c r="K113" s="39">
        <v>0</v>
      </c>
      <c r="L113" s="144" t="s">
        <v>99</v>
      </c>
      <c r="M113" s="101"/>
    </row>
    <row r="114" spans="1:13" x14ac:dyDescent="0.25">
      <c r="A114" s="176"/>
      <c r="B114" s="101"/>
      <c r="C114" s="101" t="s">
        <v>93</v>
      </c>
      <c r="D114" s="101"/>
      <c r="E114" s="101"/>
      <c r="F114" s="231"/>
      <c r="G114" s="176"/>
      <c r="H114" s="39">
        <v>0</v>
      </c>
      <c r="I114" s="101" t="s">
        <v>99</v>
      </c>
      <c r="J114" s="176"/>
      <c r="K114" s="39">
        <v>0</v>
      </c>
      <c r="L114" s="144" t="s">
        <v>99</v>
      </c>
      <c r="M114" s="101"/>
    </row>
    <row r="115" spans="1:13" x14ac:dyDescent="0.25">
      <c r="A115" s="176"/>
      <c r="B115" s="101"/>
      <c r="C115" s="101" t="s">
        <v>94</v>
      </c>
      <c r="D115" s="101"/>
      <c r="E115" s="101"/>
      <c r="F115" s="231"/>
      <c r="G115" s="176"/>
      <c r="H115" s="39">
        <v>0</v>
      </c>
      <c r="I115" s="101" t="s">
        <v>99</v>
      </c>
      <c r="J115" s="176"/>
      <c r="K115" s="39">
        <v>0</v>
      </c>
      <c r="L115" s="144" t="s">
        <v>99</v>
      </c>
      <c r="M115" s="101"/>
    </row>
    <row r="116" spans="1:13" x14ac:dyDescent="0.25">
      <c r="A116" s="176"/>
      <c r="B116" s="101"/>
      <c r="C116" s="101" t="s">
        <v>86</v>
      </c>
      <c r="D116" s="101"/>
      <c r="E116" s="101"/>
      <c r="F116" s="231"/>
      <c r="G116" s="176"/>
      <c r="H116" s="39">
        <v>0</v>
      </c>
      <c r="I116" s="101" t="s">
        <v>99</v>
      </c>
      <c r="J116" s="176"/>
      <c r="K116" s="39">
        <v>0</v>
      </c>
      <c r="L116" s="144" t="s">
        <v>99</v>
      </c>
      <c r="M116" s="101"/>
    </row>
    <row r="117" spans="1:13" x14ac:dyDescent="0.25">
      <c r="A117" s="176"/>
      <c r="B117" s="101"/>
      <c r="C117" s="101" t="s">
        <v>87</v>
      </c>
      <c r="D117" s="101"/>
      <c r="E117" s="101"/>
      <c r="F117" s="231"/>
      <c r="G117" s="176"/>
      <c r="H117" s="39">
        <v>0</v>
      </c>
      <c r="I117" s="101" t="s">
        <v>99</v>
      </c>
      <c r="J117" s="176"/>
      <c r="K117" s="39">
        <v>0</v>
      </c>
      <c r="L117" s="144" t="s">
        <v>99</v>
      </c>
      <c r="M117" s="101"/>
    </row>
    <row r="118" spans="1:13" x14ac:dyDescent="0.25">
      <c r="A118" s="176"/>
      <c r="B118" s="101"/>
      <c r="C118" s="101" t="s">
        <v>95</v>
      </c>
      <c r="D118" s="101"/>
      <c r="E118" s="101"/>
      <c r="F118" s="231"/>
      <c r="G118" s="176"/>
      <c r="H118" s="39">
        <v>0</v>
      </c>
      <c r="I118" s="101" t="s">
        <v>99</v>
      </c>
      <c r="J118" s="176"/>
      <c r="K118" s="39">
        <v>0</v>
      </c>
      <c r="L118" s="144" t="s">
        <v>99</v>
      </c>
      <c r="M118" s="101"/>
    </row>
    <row r="119" spans="1:13" x14ac:dyDescent="0.25">
      <c r="A119" s="176"/>
      <c r="B119" s="101"/>
      <c r="C119" s="101" t="s">
        <v>92</v>
      </c>
      <c r="D119" s="101"/>
      <c r="E119" s="101"/>
      <c r="F119" s="231"/>
      <c r="G119" s="176"/>
      <c r="H119" s="39">
        <v>0</v>
      </c>
      <c r="I119" s="101" t="s">
        <v>99</v>
      </c>
      <c r="J119" s="176"/>
      <c r="K119" s="39">
        <v>0</v>
      </c>
      <c r="L119" s="144" t="s">
        <v>99</v>
      </c>
      <c r="M119" s="101"/>
    </row>
    <row r="120" spans="1:13" x14ac:dyDescent="0.25">
      <c r="A120" s="176"/>
      <c r="B120" s="101"/>
      <c r="C120" s="101"/>
      <c r="D120" s="101"/>
      <c r="E120" s="101"/>
      <c r="F120" s="231"/>
      <c r="G120" s="176"/>
      <c r="H120" s="24"/>
      <c r="I120" s="101"/>
      <c r="J120" s="176"/>
      <c r="K120" s="40"/>
      <c r="L120" s="144"/>
      <c r="M120" s="101"/>
    </row>
    <row r="121" spans="1:13" x14ac:dyDescent="0.25">
      <c r="A121" s="176"/>
      <c r="B121" s="101"/>
      <c r="C121" s="101" t="s">
        <v>97</v>
      </c>
      <c r="D121" s="101"/>
      <c r="E121" s="101"/>
      <c r="F121" s="231"/>
      <c r="G121" s="176"/>
      <c r="H121" s="39">
        <v>0</v>
      </c>
      <c r="I121" s="101" t="s">
        <v>99</v>
      </c>
      <c r="J121" s="176"/>
      <c r="K121" s="39"/>
      <c r="L121" s="144" t="s">
        <v>99</v>
      </c>
      <c r="M121" s="101"/>
    </row>
    <row r="122" spans="1:13" x14ac:dyDescent="0.25">
      <c r="A122" s="176"/>
      <c r="B122" s="101"/>
      <c r="C122" s="101" t="s">
        <v>96</v>
      </c>
      <c r="D122" s="101"/>
      <c r="E122" s="101"/>
      <c r="F122" s="231"/>
      <c r="G122" s="176"/>
      <c r="H122" s="39">
        <v>0</v>
      </c>
      <c r="I122" s="101" t="s">
        <v>99</v>
      </c>
      <c r="J122" s="176"/>
      <c r="K122" s="39"/>
      <c r="L122" s="144" t="s">
        <v>99</v>
      </c>
      <c r="M122" s="101"/>
    </row>
    <row r="123" spans="1:13" ht="13.8" thickBot="1" x14ac:dyDescent="0.3">
      <c r="A123" s="200"/>
      <c r="B123" s="103"/>
      <c r="C123" s="103"/>
      <c r="D123" s="103"/>
      <c r="E123" s="103"/>
      <c r="F123" s="235"/>
      <c r="G123" s="200"/>
      <c r="H123" s="103"/>
      <c r="I123" s="103"/>
      <c r="J123" s="200"/>
      <c r="K123" s="103"/>
      <c r="L123" s="235"/>
      <c r="M123" s="101"/>
    </row>
    <row r="124" spans="1:13" x14ac:dyDescent="0.25">
      <c r="A124" s="104"/>
      <c r="B124" s="104"/>
      <c r="C124" s="104"/>
      <c r="D124" s="104"/>
      <c r="E124" s="104"/>
      <c r="F124" s="104"/>
      <c r="G124" s="104"/>
      <c r="H124" s="104"/>
      <c r="I124" s="104"/>
      <c r="J124" s="104"/>
      <c r="K124" s="104"/>
    </row>
    <row r="125" spans="1:13" x14ac:dyDescent="0.25">
      <c r="A125" s="104"/>
      <c r="B125" s="104"/>
      <c r="C125" s="104"/>
      <c r="D125" s="104"/>
      <c r="E125" s="104"/>
      <c r="F125" s="104"/>
      <c r="G125" s="104"/>
      <c r="H125" s="104"/>
      <c r="I125" s="104"/>
      <c r="J125" s="104"/>
      <c r="K125" s="104"/>
    </row>
    <row r="126" spans="1:13" x14ac:dyDescent="0.25">
      <c r="A126" s="201" t="s">
        <v>159</v>
      </c>
      <c r="B126" s="104"/>
      <c r="C126" s="104"/>
      <c r="D126" s="104"/>
      <c r="E126" s="472" t="s">
        <v>160</v>
      </c>
      <c r="F126" s="472"/>
      <c r="G126" s="472"/>
      <c r="H126" s="472"/>
      <c r="I126" s="472"/>
      <c r="J126" s="472"/>
      <c r="K126" s="472"/>
      <c r="L126" s="472"/>
      <c r="M126" s="363"/>
    </row>
    <row r="127" spans="1:13" x14ac:dyDescent="0.25">
      <c r="A127" s="104"/>
      <c r="B127" s="104"/>
      <c r="C127" s="104"/>
      <c r="D127" s="104"/>
      <c r="E127" s="472"/>
      <c r="F127" s="472"/>
      <c r="G127" s="472"/>
      <c r="H127" s="472"/>
      <c r="I127" s="472"/>
      <c r="J127" s="472"/>
      <c r="K127" s="472"/>
      <c r="L127" s="472"/>
      <c r="M127" s="363"/>
    </row>
    <row r="128" spans="1:13" x14ac:dyDescent="0.25">
      <c r="A128" s="104"/>
      <c r="B128" s="104"/>
      <c r="C128" s="104"/>
      <c r="D128" s="104"/>
      <c r="E128" s="473"/>
      <c r="F128" s="473"/>
      <c r="G128" s="473"/>
      <c r="H128" s="473"/>
      <c r="I128" s="473"/>
      <c r="J128" s="473"/>
      <c r="K128" s="473"/>
      <c r="L128" s="473"/>
      <c r="M128" s="364"/>
    </row>
    <row r="129" spans="1:19" x14ac:dyDescent="0.25">
      <c r="A129" s="104"/>
      <c r="B129" s="104"/>
      <c r="C129" s="104"/>
      <c r="D129" s="104"/>
      <c r="E129" s="104"/>
      <c r="F129" s="104"/>
      <c r="G129" s="104"/>
      <c r="H129" s="104"/>
      <c r="I129" s="41"/>
      <c r="J129" s="101"/>
      <c r="K129" s="104"/>
    </row>
    <row r="130" spans="1:19" ht="12.75" customHeight="1" x14ac:dyDescent="0.25">
      <c r="A130" s="104"/>
      <c r="B130" s="104"/>
      <c r="C130" s="104"/>
      <c r="D130" s="104"/>
      <c r="E130" s="104"/>
      <c r="F130" s="165"/>
      <c r="G130" s="165"/>
      <c r="H130" s="236" t="s">
        <v>180</v>
      </c>
      <c r="I130" s="403" t="s">
        <v>163</v>
      </c>
      <c r="J130" s="101"/>
      <c r="K130" s="104"/>
      <c r="M130" s="420"/>
    </row>
    <row r="131" spans="1:19" ht="6.75" hidden="1" customHeight="1" x14ac:dyDescent="0.25">
      <c r="A131" s="104"/>
      <c r="B131" s="104"/>
      <c r="C131" s="104"/>
      <c r="D131" s="104"/>
      <c r="E131" s="104"/>
      <c r="F131" s="104"/>
      <c r="G131" s="104"/>
      <c r="H131" s="104"/>
      <c r="J131" s="104"/>
      <c r="K131" s="104"/>
      <c r="M131" s="420"/>
    </row>
    <row r="132" spans="1:19" ht="7.5" hidden="1" customHeight="1" x14ac:dyDescent="0.25">
      <c r="A132" s="104"/>
      <c r="B132" s="104"/>
      <c r="C132" s="104"/>
      <c r="D132" s="104"/>
      <c r="E132" s="104"/>
      <c r="F132" s="104"/>
      <c r="G132" s="104"/>
      <c r="H132" s="104"/>
      <c r="J132" s="104"/>
      <c r="K132" s="104"/>
      <c r="M132" s="420"/>
    </row>
    <row r="133" spans="1:19" ht="10.5" customHeight="1" x14ac:dyDescent="0.25">
      <c r="A133" s="104"/>
      <c r="B133" s="104"/>
      <c r="C133" s="104"/>
      <c r="D133" s="104"/>
      <c r="E133" s="104"/>
      <c r="F133" s="104"/>
      <c r="G133" s="104"/>
      <c r="H133" s="104"/>
      <c r="J133" s="104"/>
      <c r="K133" s="104"/>
      <c r="M133" s="420"/>
    </row>
    <row r="134" spans="1:19" ht="13.5" customHeight="1" x14ac:dyDescent="0.25">
      <c r="A134" s="104"/>
      <c r="B134" s="104"/>
      <c r="C134" s="104"/>
      <c r="D134" s="104"/>
      <c r="E134" s="104"/>
      <c r="F134" s="104"/>
      <c r="G134" s="104"/>
      <c r="H134" s="376" t="s">
        <v>210</v>
      </c>
      <c r="I134" s="396">
        <f>PROPADJ!$I$142</f>
        <v>1.08</v>
      </c>
      <c r="J134" s="104"/>
      <c r="K134" s="104"/>
    </row>
    <row r="135" spans="1:19" ht="8.25" customHeight="1" x14ac:dyDescent="0.25">
      <c r="A135" s="104"/>
      <c r="B135" s="104"/>
      <c r="C135" s="104"/>
      <c r="D135" s="104"/>
      <c r="E135" s="104"/>
      <c r="F135" s="104"/>
      <c r="G135" s="104"/>
      <c r="H135" s="104"/>
      <c r="I135" s="104"/>
      <c r="J135" s="104"/>
      <c r="K135" s="104"/>
    </row>
    <row r="136" spans="1:19" ht="7.5" customHeight="1" x14ac:dyDescent="0.25">
      <c r="A136" s="104"/>
      <c r="B136" s="104"/>
      <c r="C136" s="104"/>
      <c r="D136" s="104"/>
      <c r="E136" s="104"/>
      <c r="F136" s="104"/>
      <c r="G136" s="104"/>
      <c r="H136" s="104"/>
      <c r="I136" s="104"/>
      <c r="J136" s="104"/>
      <c r="K136" s="104"/>
    </row>
    <row r="137" spans="1:19" ht="5.25" customHeight="1" x14ac:dyDescent="0.25">
      <c r="A137" s="104"/>
      <c r="B137" s="104"/>
      <c r="C137" s="104"/>
      <c r="D137" s="104"/>
      <c r="E137" s="104"/>
      <c r="F137" s="104"/>
      <c r="G137" s="104"/>
      <c r="H137" s="104"/>
      <c r="I137" s="104"/>
      <c r="J137" s="104"/>
      <c r="K137" s="104"/>
    </row>
    <row r="138" spans="1:19" ht="4.5" customHeight="1" thickBot="1" x14ac:dyDescent="0.3">
      <c r="A138" s="104"/>
      <c r="B138" s="104"/>
      <c r="C138" s="104"/>
      <c r="D138" s="104"/>
      <c r="E138" s="104"/>
      <c r="F138" s="104"/>
      <c r="G138" s="104"/>
      <c r="H138" s="104"/>
      <c r="I138" s="104"/>
      <c r="J138" s="104"/>
      <c r="K138" s="104"/>
    </row>
    <row r="139" spans="1:19" ht="12.75" customHeight="1" x14ac:dyDescent="0.25">
      <c r="A139" s="106"/>
      <c r="B139" s="106"/>
      <c r="C139" s="106"/>
      <c r="D139" s="106"/>
      <c r="E139" s="211"/>
      <c r="F139" s="211"/>
      <c r="G139" s="211"/>
      <c r="H139" s="237" t="s">
        <v>108</v>
      </c>
      <c r="I139" s="240"/>
      <c r="J139" s="241"/>
      <c r="K139" s="243" t="s">
        <v>183</v>
      </c>
      <c r="L139" s="244"/>
      <c r="M139" s="244"/>
      <c r="O139" s="10"/>
      <c r="P139" s="23"/>
      <c r="Q139" s="4"/>
      <c r="R139" s="6"/>
      <c r="S139" s="6"/>
    </row>
    <row r="140" spans="1:19" ht="12.75" customHeight="1" thickBot="1" x14ac:dyDescent="0.3">
      <c r="A140" s="202" t="s">
        <v>109</v>
      </c>
      <c r="B140" s="203"/>
      <c r="C140" s="203"/>
      <c r="D140" s="203"/>
      <c r="E140" s="203"/>
      <c r="F140" s="203"/>
      <c r="G140" s="238"/>
      <c r="H140" s="239" t="s">
        <v>62</v>
      </c>
      <c r="I140" s="239"/>
      <c r="J140" s="242"/>
      <c r="K140" s="242" t="s">
        <v>62</v>
      </c>
      <c r="L140" s="244"/>
      <c r="M140" s="244"/>
      <c r="O140" s="23"/>
      <c r="P140" s="23"/>
      <c r="R140" s="6"/>
      <c r="S140" s="6"/>
    </row>
    <row r="141" spans="1:19" ht="12.75" customHeight="1" x14ac:dyDescent="0.25">
      <c r="A141" s="106"/>
      <c r="B141" s="106"/>
      <c r="C141" s="106"/>
      <c r="D141" s="106"/>
      <c r="E141" s="106"/>
      <c r="F141" s="106"/>
      <c r="G141" s="106"/>
      <c r="H141" s="245"/>
      <c r="I141" s="211"/>
      <c r="J141" s="211"/>
      <c r="K141" s="245"/>
      <c r="L141" s="246"/>
      <c r="M141" s="421" t="s">
        <v>161</v>
      </c>
      <c r="O141" s="11"/>
      <c r="P141" s="23"/>
      <c r="R141" s="6"/>
      <c r="S141" s="6"/>
    </row>
    <row r="142" spans="1:19" ht="12.75" customHeight="1" x14ac:dyDescent="0.25">
      <c r="A142" s="204">
        <v>1</v>
      </c>
      <c r="B142" s="205" t="s">
        <v>110</v>
      </c>
      <c r="C142" s="247"/>
      <c r="D142" s="247"/>
      <c r="E142" s="247"/>
      <c r="F142" s="247"/>
      <c r="G142" s="247"/>
      <c r="H142" s="248"/>
      <c r="I142" s="249"/>
      <c r="J142" s="78"/>
      <c r="K142" s="47"/>
      <c r="L142" s="250"/>
      <c r="M142" s="421" t="s">
        <v>163</v>
      </c>
      <c r="O142" s="23"/>
      <c r="P142" s="23"/>
      <c r="R142" s="6"/>
      <c r="S142" s="6"/>
    </row>
    <row r="143" spans="1:19" ht="12.75" customHeight="1" x14ac:dyDescent="0.25">
      <c r="A143" s="106"/>
      <c r="B143" s="106" t="s">
        <v>48</v>
      </c>
      <c r="C143" s="106"/>
      <c r="D143" s="106"/>
      <c r="E143" s="106"/>
      <c r="F143" s="106"/>
      <c r="G143" s="106"/>
      <c r="H143" s="370">
        <f>PROPADJ!K151</f>
        <v>0</v>
      </c>
      <c r="I143" s="146"/>
      <c r="J143" s="146"/>
      <c r="K143" s="27">
        <v>0</v>
      </c>
      <c r="L143" s="246"/>
      <c r="M143" s="246"/>
      <c r="O143" s="11"/>
      <c r="P143" s="23"/>
      <c r="R143" s="6"/>
      <c r="S143" s="6"/>
    </row>
    <row r="144" spans="1:19" ht="12.75" customHeight="1" x14ac:dyDescent="0.25">
      <c r="A144" s="106"/>
      <c r="B144" s="106" t="s">
        <v>2</v>
      </c>
      <c r="C144" s="106"/>
      <c r="D144" s="209" t="s">
        <v>214</v>
      </c>
      <c r="E144" s="106"/>
      <c r="F144" s="106"/>
      <c r="G144" s="106"/>
      <c r="H144" s="370">
        <f>PROPADJ!K152</f>
        <v>0</v>
      </c>
      <c r="I144" s="146"/>
      <c r="J144" s="146"/>
      <c r="K144" s="27">
        <v>0</v>
      </c>
      <c r="L144" s="246"/>
      <c r="M144" s="246"/>
      <c r="O144" s="23"/>
      <c r="P144" s="23"/>
      <c r="R144" s="6"/>
      <c r="S144" s="6"/>
    </row>
    <row r="145" spans="1:19" ht="12.75" customHeight="1" x14ac:dyDescent="0.25">
      <c r="A145" s="106"/>
      <c r="B145" s="106"/>
      <c r="C145" s="106"/>
      <c r="D145" s="209" t="s">
        <v>215</v>
      </c>
      <c r="E145" s="106"/>
      <c r="F145" s="106"/>
      <c r="G145" s="106"/>
      <c r="H145" s="370">
        <f>PROPADJ!K153</f>
        <v>0</v>
      </c>
      <c r="I145" s="146"/>
      <c r="J145" s="146"/>
      <c r="K145" s="27">
        <v>0</v>
      </c>
      <c r="L145" s="246"/>
      <c r="M145" s="246"/>
      <c r="O145" s="23"/>
      <c r="P145" s="23"/>
      <c r="R145" s="6"/>
      <c r="S145" s="6"/>
    </row>
    <row r="146" spans="1:19" ht="12.75" customHeight="1" x14ac:dyDescent="0.25">
      <c r="A146" s="106"/>
      <c r="B146" s="106" t="s">
        <v>45</v>
      </c>
      <c r="C146" s="106"/>
      <c r="D146" s="106"/>
      <c r="E146" s="106"/>
      <c r="F146" s="106"/>
      <c r="G146" s="106"/>
      <c r="H146" s="370">
        <f>PROPADJ!K154</f>
        <v>0</v>
      </c>
      <c r="I146" s="146"/>
      <c r="J146" s="146"/>
      <c r="K146" s="27">
        <v>0</v>
      </c>
      <c r="L146" s="246"/>
      <c r="M146" s="246"/>
      <c r="O146" s="23"/>
      <c r="P146" s="23"/>
      <c r="R146" s="6"/>
      <c r="S146" s="6"/>
    </row>
    <row r="147" spans="1:19" ht="12.75" customHeight="1" x14ac:dyDescent="0.25">
      <c r="A147" s="106"/>
      <c r="B147" s="106" t="s">
        <v>1</v>
      </c>
      <c r="C147" s="106"/>
      <c r="D147" s="106"/>
      <c r="E147" s="106"/>
      <c r="F147" s="106"/>
      <c r="G147" s="106"/>
      <c r="H147" s="370">
        <f>PROPADJ!K155</f>
        <v>0</v>
      </c>
      <c r="I147" s="146"/>
      <c r="J147" s="146"/>
      <c r="K147" s="27">
        <v>0</v>
      </c>
      <c r="L147" s="246"/>
      <c r="M147" s="246"/>
      <c r="R147" s="6"/>
      <c r="S147" s="6"/>
    </row>
    <row r="148" spans="1:19" ht="12.75" customHeight="1" x14ac:dyDescent="0.25">
      <c r="A148" s="106"/>
      <c r="B148" s="106" t="s">
        <v>44</v>
      </c>
      <c r="C148" s="106"/>
      <c r="D148" s="106"/>
      <c r="E148" s="106"/>
      <c r="F148" s="106"/>
      <c r="G148" s="106"/>
      <c r="H148" s="370">
        <f>PROPADJ!K156</f>
        <v>0</v>
      </c>
      <c r="I148" s="146"/>
      <c r="J148" s="146"/>
      <c r="K148" s="27">
        <v>0</v>
      </c>
      <c r="L148" s="246"/>
      <c r="M148" s="246"/>
      <c r="R148" s="6"/>
      <c r="S148" s="6"/>
    </row>
    <row r="149" spans="1:19" ht="12.75" customHeight="1" thickBot="1" x14ac:dyDescent="0.3">
      <c r="A149" s="106"/>
      <c r="B149" s="335" t="s">
        <v>179</v>
      </c>
      <c r="C149" s="247"/>
      <c r="D149" s="247"/>
      <c r="E149" s="247"/>
      <c r="F149" s="247"/>
      <c r="G149" s="354" t="str">
        <f>I130</f>
        <v>TTC</v>
      </c>
      <c r="H149" s="372">
        <f>PROPADJ!K157</f>
        <v>0</v>
      </c>
      <c r="I149" s="255"/>
      <c r="J149" s="357" t="str">
        <f>I130</f>
        <v>TTC</v>
      </c>
      <c r="K149" s="48">
        <f>SUM(K143:K148)</f>
        <v>0</v>
      </c>
      <c r="L149" s="246"/>
      <c r="M149" s="246"/>
      <c r="R149" s="6"/>
      <c r="S149" s="6"/>
    </row>
    <row r="150" spans="1:19" ht="12.75" customHeight="1" thickTop="1" x14ac:dyDescent="0.25">
      <c r="A150" s="106"/>
      <c r="B150" s="204"/>
      <c r="C150" s="106"/>
      <c r="D150" s="106"/>
      <c r="E150" s="106"/>
      <c r="F150" s="106"/>
      <c r="G150" s="106"/>
      <c r="H150" s="50"/>
      <c r="I150" s="256"/>
      <c r="J150" s="256"/>
      <c r="K150" s="49"/>
      <c r="L150" s="246"/>
      <c r="M150" s="246"/>
      <c r="R150" s="6"/>
      <c r="S150" s="6"/>
    </row>
    <row r="151" spans="1:19" ht="12.75" customHeight="1" x14ac:dyDescent="0.25">
      <c r="A151" s="204">
        <v>2</v>
      </c>
      <c r="B151" s="205" t="s">
        <v>111</v>
      </c>
      <c r="C151" s="247"/>
      <c r="D151" s="247"/>
      <c r="E151" s="247"/>
      <c r="F151" s="247"/>
      <c r="G151" s="247"/>
      <c r="H151" s="47"/>
      <c r="I151" s="249"/>
      <c r="J151" s="249"/>
      <c r="K151" s="47"/>
      <c r="L151" s="246"/>
      <c r="M151" s="246"/>
    </row>
    <row r="152" spans="1:19" ht="12.75" customHeight="1" x14ac:dyDescent="0.25">
      <c r="A152" s="106"/>
      <c r="B152" s="106" t="s">
        <v>3</v>
      </c>
      <c r="C152" s="106"/>
      <c r="D152" s="106"/>
      <c r="E152" s="106"/>
      <c r="F152" s="106"/>
      <c r="G152" s="106"/>
      <c r="H152" s="370">
        <f>PROPADJ!K160</f>
        <v>0</v>
      </c>
      <c r="I152" s="146"/>
      <c r="J152" s="146"/>
      <c r="K152" s="27">
        <v>0</v>
      </c>
      <c r="L152" s="246"/>
      <c r="M152" s="246"/>
    </row>
    <row r="153" spans="1:19" ht="12.75" customHeight="1" x14ac:dyDescent="0.25">
      <c r="A153" s="106"/>
      <c r="B153" s="206" t="s">
        <v>157</v>
      </c>
      <c r="C153" s="106"/>
      <c r="D153" s="106"/>
      <c r="E153" s="106"/>
      <c r="F153" s="106"/>
      <c r="G153" s="106"/>
      <c r="H153" s="370">
        <f>PROPADJ!K161</f>
        <v>0</v>
      </c>
      <c r="I153" s="146"/>
      <c r="J153" s="146"/>
      <c r="K153" s="27">
        <v>0</v>
      </c>
      <c r="L153" s="246"/>
      <c r="M153" s="246"/>
    </row>
    <row r="154" spans="1:19" ht="12.75" customHeight="1" x14ac:dyDescent="0.25">
      <c r="A154" s="106"/>
      <c r="B154" s="206" t="s">
        <v>158</v>
      </c>
      <c r="C154" s="106"/>
      <c r="D154" s="106"/>
      <c r="E154" s="106"/>
      <c r="F154" s="106"/>
      <c r="G154" s="106"/>
      <c r="H154" s="370">
        <f>PROPADJ!K162</f>
        <v>0</v>
      </c>
      <c r="I154" s="146"/>
      <c r="J154" s="146"/>
      <c r="K154" s="27">
        <v>0</v>
      </c>
      <c r="L154" s="246"/>
      <c r="M154" s="246"/>
    </row>
    <row r="155" spans="1:19" ht="12.75" customHeight="1" x14ac:dyDescent="0.25">
      <c r="A155" s="106"/>
      <c r="B155" s="106" t="s">
        <v>9</v>
      </c>
      <c r="C155" s="106"/>
      <c r="D155" s="106"/>
      <c r="E155" s="106"/>
      <c r="F155" s="106"/>
      <c r="G155" s="106"/>
      <c r="H155" s="370">
        <f>PROPADJ!K163</f>
        <v>0</v>
      </c>
      <c r="I155" s="146"/>
      <c r="J155" s="146"/>
      <c r="K155" s="27">
        <v>0</v>
      </c>
      <c r="L155" s="246"/>
      <c r="M155" s="246"/>
    </row>
    <row r="156" spans="1:19" ht="12.75" customHeight="1" x14ac:dyDescent="0.25">
      <c r="A156" s="106"/>
      <c r="B156" s="106" t="s">
        <v>8</v>
      </c>
      <c r="C156" s="106"/>
      <c r="D156" s="106"/>
      <c r="E156" s="106"/>
      <c r="F156" s="106"/>
      <c r="G156" s="106"/>
      <c r="H156" s="370">
        <f>PROPADJ!K164</f>
        <v>0</v>
      </c>
      <c r="I156" s="146"/>
      <c r="J156" s="146"/>
      <c r="K156" s="27">
        <v>0</v>
      </c>
      <c r="L156" s="246"/>
      <c r="M156" s="246"/>
    </row>
    <row r="157" spans="1:19" ht="12.75" customHeight="1" x14ac:dyDescent="0.25">
      <c r="A157" s="106"/>
      <c r="B157" s="106" t="s">
        <v>2</v>
      </c>
      <c r="C157" s="106"/>
      <c r="D157" s="209" t="s">
        <v>214</v>
      </c>
      <c r="E157" s="106"/>
      <c r="F157" s="106"/>
      <c r="G157" s="106"/>
      <c r="H157" s="370">
        <f>PROPADJ!K165</f>
        <v>0</v>
      </c>
      <c r="I157" s="146"/>
      <c r="J157" s="146"/>
      <c r="K157" s="27">
        <v>0</v>
      </c>
      <c r="L157" s="246"/>
      <c r="M157" s="246"/>
    </row>
    <row r="158" spans="1:19" ht="12.75" customHeight="1" x14ac:dyDescent="0.25">
      <c r="A158" s="106"/>
      <c r="B158" s="106"/>
      <c r="C158" s="106"/>
      <c r="D158" s="209" t="s">
        <v>215</v>
      </c>
      <c r="E158" s="106"/>
      <c r="F158" s="106"/>
      <c r="G158" s="106"/>
      <c r="H158" s="370">
        <f>PROPADJ!K166</f>
        <v>0</v>
      </c>
      <c r="I158" s="146"/>
      <c r="J158" s="146"/>
      <c r="K158" s="27">
        <v>0</v>
      </c>
      <c r="L158" s="246"/>
      <c r="M158" s="246"/>
    </row>
    <row r="159" spans="1:19" ht="12.75" customHeight="1" x14ac:dyDescent="0.25">
      <c r="A159" s="106"/>
      <c r="B159" s="106" t="s">
        <v>217</v>
      </c>
      <c r="C159" s="106"/>
      <c r="D159" s="209"/>
      <c r="E159" s="106"/>
      <c r="F159" s="106"/>
      <c r="G159" s="106"/>
      <c r="H159" s="370">
        <f>PROPADJ!K167</f>
        <v>0</v>
      </c>
      <c r="I159" s="146"/>
      <c r="J159" s="146"/>
      <c r="K159" s="27">
        <v>0</v>
      </c>
      <c r="L159" s="246"/>
      <c r="M159" s="246"/>
    </row>
    <row r="160" spans="1:19" ht="12.75" customHeight="1" x14ac:dyDescent="0.25">
      <c r="A160" s="106"/>
      <c r="B160" s="106" t="s">
        <v>219</v>
      </c>
      <c r="C160" s="106"/>
      <c r="D160" s="209"/>
      <c r="E160" s="106"/>
      <c r="F160" s="106"/>
      <c r="G160" s="106"/>
      <c r="H160" s="370">
        <f>PROPADJ!K168</f>
        <v>0</v>
      </c>
      <c r="I160" s="146"/>
      <c r="J160" s="146"/>
      <c r="K160" s="27">
        <v>0</v>
      </c>
      <c r="L160" s="246"/>
      <c r="M160" s="246"/>
    </row>
    <row r="161" spans="1:13" ht="12.75" customHeight="1" x14ac:dyDescent="0.25">
      <c r="A161" s="106"/>
      <c r="B161" s="106" t="s">
        <v>4</v>
      </c>
      <c r="C161" s="106"/>
      <c r="D161" s="106"/>
      <c r="E161" s="106"/>
      <c r="F161" s="106"/>
      <c r="G161" s="106"/>
      <c r="H161" s="370">
        <f>PROPADJ!K169</f>
        <v>0</v>
      </c>
      <c r="I161" s="146"/>
      <c r="J161" s="146"/>
      <c r="K161" s="27">
        <v>0</v>
      </c>
      <c r="L161" s="246"/>
      <c r="M161" s="246"/>
    </row>
    <row r="162" spans="1:13" ht="12.75" customHeight="1" x14ac:dyDescent="0.25">
      <c r="A162" s="106"/>
      <c r="B162" s="106" t="s">
        <v>45</v>
      </c>
      <c r="C162" s="106"/>
      <c r="D162" s="106"/>
      <c r="E162" s="106"/>
      <c r="F162" s="106"/>
      <c r="G162" s="106"/>
      <c r="H162" s="370">
        <f>PROPADJ!K170</f>
        <v>0</v>
      </c>
      <c r="I162" s="146"/>
      <c r="J162" s="146"/>
      <c r="K162" s="27">
        <v>0</v>
      </c>
      <c r="L162" s="246"/>
      <c r="M162" s="246"/>
    </row>
    <row r="163" spans="1:13" ht="12.75" customHeight="1" x14ac:dyDescent="0.25">
      <c r="A163" s="106"/>
      <c r="B163" s="106" t="s">
        <v>5</v>
      </c>
      <c r="C163" s="106"/>
      <c r="D163" s="106" t="s">
        <v>6</v>
      </c>
      <c r="E163" s="106"/>
      <c r="F163" s="106"/>
      <c r="G163" s="106"/>
      <c r="H163" s="370">
        <f>PROPADJ!K171</f>
        <v>0</v>
      </c>
      <c r="I163" s="146"/>
      <c r="J163" s="146"/>
      <c r="K163" s="27">
        <v>0</v>
      </c>
      <c r="L163" s="246"/>
      <c r="M163" s="246"/>
    </row>
    <row r="164" spans="1:13" ht="12.75" customHeight="1" x14ac:dyDescent="0.25">
      <c r="A164" s="106"/>
      <c r="B164" s="106"/>
      <c r="C164" s="106"/>
      <c r="D164" s="106" t="s">
        <v>49</v>
      </c>
      <c r="E164" s="106"/>
      <c r="F164" s="106"/>
      <c r="G164" s="106"/>
      <c r="H164" s="370">
        <f>PROPADJ!K172</f>
        <v>0</v>
      </c>
      <c r="I164" s="146"/>
      <c r="J164" s="146"/>
      <c r="K164" s="27">
        <v>0</v>
      </c>
      <c r="L164" s="246"/>
      <c r="M164" s="246"/>
    </row>
    <row r="165" spans="1:13" ht="12.75" customHeight="1" x14ac:dyDescent="0.25">
      <c r="A165" s="106"/>
      <c r="B165" s="106"/>
      <c r="C165" s="106"/>
      <c r="D165" s="106" t="s">
        <v>46</v>
      </c>
      <c r="E165" s="106"/>
      <c r="F165" s="106"/>
      <c r="G165" s="106"/>
      <c r="H165" s="370">
        <f>PROPADJ!K173</f>
        <v>0</v>
      </c>
      <c r="I165" s="146"/>
      <c r="J165" s="146"/>
      <c r="K165" s="27">
        <v>0</v>
      </c>
      <c r="L165" s="246"/>
      <c r="M165" s="246"/>
    </row>
    <row r="166" spans="1:13" ht="12.75" customHeight="1" x14ac:dyDescent="0.25">
      <c r="A166" s="106"/>
      <c r="B166" s="106"/>
      <c r="C166" s="106"/>
      <c r="D166" s="209" t="s">
        <v>103</v>
      </c>
      <c r="E166" s="106"/>
      <c r="F166" s="106"/>
      <c r="G166" s="106"/>
      <c r="H166" s="370">
        <f>PROPADJ!K174</f>
        <v>0</v>
      </c>
      <c r="I166" s="146"/>
      <c r="J166" s="146"/>
      <c r="K166" s="27">
        <v>0</v>
      </c>
      <c r="L166" s="246"/>
      <c r="M166" s="246"/>
    </row>
    <row r="167" spans="1:13" ht="12.75" customHeight="1" x14ac:dyDescent="0.25">
      <c r="A167" s="106"/>
      <c r="B167" s="106"/>
      <c r="C167" s="106"/>
      <c r="D167" s="106" t="s">
        <v>7</v>
      </c>
      <c r="E167" s="106"/>
      <c r="F167" s="106"/>
      <c r="G167" s="106"/>
      <c r="H167" s="370">
        <f>PROPADJ!K175</f>
        <v>0</v>
      </c>
      <c r="I167" s="146"/>
      <c r="J167" s="146"/>
      <c r="K167" s="27">
        <v>0</v>
      </c>
      <c r="L167" s="246"/>
      <c r="M167" s="246"/>
    </row>
    <row r="168" spans="1:13" ht="12.75" customHeight="1" x14ac:dyDescent="0.25">
      <c r="A168" s="106"/>
      <c r="B168" s="106" t="s">
        <v>44</v>
      </c>
      <c r="C168" s="106"/>
      <c r="D168" s="106"/>
      <c r="E168" s="106"/>
      <c r="F168" s="106"/>
      <c r="G168" s="106"/>
      <c r="H168" s="370">
        <f>PROPADJ!K176</f>
        <v>0</v>
      </c>
      <c r="I168" s="146"/>
      <c r="J168" s="146"/>
      <c r="K168" s="27">
        <v>0</v>
      </c>
      <c r="L168" s="246"/>
      <c r="M168" s="246"/>
    </row>
    <row r="169" spans="1:13" ht="12.75" customHeight="1" thickBot="1" x14ac:dyDescent="0.3">
      <c r="A169" s="106"/>
      <c r="B169" s="335" t="s">
        <v>178</v>
      </c>
      <c r="C169" s="247"/>
      <c r="D169" s="247"/>
      <c r="E169" s="247"/>
      <c r="F169" s="247"/>
      <c r="G169" s="354" t="str">
        <f>I130</f>
        <v>TTC</v>
      </c>
      <c r="H169" s="372">
        <f>PROPADJ!K177</f>
        <v>0</v>
      </c>
      <c r="I169" s="255"/>
      <c r="J169" s="357" t="str">
        <f>I130</f>
        <v>TTC</v>
      </c>
      <c r="K169" s="48">
        <f>SUM(K152:K168)</f>
        <v>0</v>
      </c>
      <c r="L169" s="246"/>
      <c r="M169" s="246"/>
    </row>
    <row r="170" spans="1:13" ht="12.75" customHeight="1" thickTop="1" x14ac:dyDescent="0.25">
      <c r="A170" s="106"/>
      <c r="B170" s="106"/>
      <c r="C170" s="106"/>
      <c r="D170" s="106"/>
      <c r="E170" s="106"/>
      <c r="F170" s="106"/>
      <c r="G170" s="106"/>
      <c r="H170" s="50"/>
      <c r="I170" s="256"/>
      <c r="J170" s="256"/>
      <c r="K170" s="49"/>
      <c r="L170" s="246"/>
      <c r="M170" s="246"/>
    </row>
    <row r="171" spans="1:13" ht="12.75" customHeight="1" x14ac:dyDescent="0.25">
      <c r="A171" s="204">
        <v>3</v>
      </c>
      <c r="B171" s="205" t="s">
        <v>112</v>
      </c>
      <c r="C171" s="247"/>
      <c r="D171" s="247"/>
      <c r="E171" s="247"/>
      <c r="F171" s="247"/>
      <c r="G171" s="247"/>
      <c r="H171" s="47"/>
      <c r="I171" s="249"/>
      <c r="J171" s="249"/>
      <c r="K171" s="47"/>
      <c r="L171" s="246"/>
      <c r="M171" s="246"/>
    </row>
    <row r="172" spans="1:13" ht="12.75" customHeight="1" x14ac:dyDescent="0.25">
      <c r="A172" s="106"/>
      <c r="B172" s="206" t="s">
        <v>156</v>
      </c>
      <c r="C172" s="106"/>
      <c r="D172" s="106"/>
      <c r="E172" s="106"/>
      <c r="F172" s="106"/>
      <c r="G172" s="106"/>
      <c r="H172" s="370">
        <f>PROPADJ!K180</f>
        <v>0</v>
      </c>
      <c r="I172" s="146"/>
      <c r="J172" s="146"/>
      <c r="K172" s="27">
        <v>0</v>
      </c>
      <c r="L172" s="246"/>
      <c r="M172" s="246"/>
    </row>
    <row r="173" spans="1:13" ht="12.75" customHeight="1" x14ac:dyDescent="0.25">
      <c r="A173" s="106"/>
      <c r="B173" s="106" t="s">
        <v>11</v>
      </c>
      <c r="C173" s="106"/>
      <c r="D173" s="106"/>
      <c r="E173" s="106"/>
      <c r="F173" s="106"/>
      <c r="G173" s="106"/>
      <c r="H173" s="370">
        <f>PROPADJ!K181</f>
        <v>0</v>
      </c>
      <c r="I173" s="146"/>
      <c r="J173" s="146"/>
      <c r="K173" s="27">
        <v>0</v>
      </c>
      <c r="L173" s="246"/>
      <c r="M173" s="246"/>
    </row>
    <row r="174" spans="1:13" ht="12.75" customHeight="1" x14ac:dyDescent="0.25">
      <c r="A174" s="106"/>
      <c r="B174" s="106" t="s">
        <v>12</v>
      </c>
      <c r="C174" s="106"/>
      <c r="D174" s="106"/>
      <c r="E174" s="106"/>
      <c r="F174" s="106"/>
      <c r="G174" s="106"/>
      <c r="H174" s="370">
        <f>PROPADJ!K182</f>
        <v>0</v>
      </c>
      <c r="I174" s="146"/>
      <c r="J174" s="146"/>
      <c r="K174" s="27">
        <v>0</v>
      </c>
      <c r="L174" s="246"/>
      <c r="M174" s="246"/>
    </row>
    <row r="175" spans="1:13" ht="12.75" customHeight="1" x14ac:dyDescent="0.25">
      <c r="A175" s="106"/>
      <c r="B175" s="106" t="s">
        <v>16</v>
      </c>
      <c r="C175" s="106"/>
      <c r="D175" s="106"/>
      <c r="E175" s="106"/>
      <c r="F175" s="106"/>
      <c r="G175" s="106"/>
      <c r="H175" s="370">
        <f>PROPADJ!K183</f>
        <v>0</v>
      </c>
      <c r="I175" s="146"/>
      <c r="J175" s="146"/>
      <c r="K175" s="27">
        <v>0</v>
      </c>
      <c r="L175" s="246"/>
      <c r="M175" s="246"/>
    </row>
    <row r="176" spans="1:13" ht="12.75" customHeight="1" x14ac:dyDescent="0.25">
      <c r="A176" s="106"/>
      <c r="B176" s="106" t="s">
        <v>13</v>
      </c>
      <c r="C176" s="106"/>
      <c r="D176" s="106" t="s">
        <v>14</v>
      </c>
      <c r="E176" s="106"/>
      <c r="F176" s="106"/>
      <c r="G176" s="106"/>
      <c r="H176" s="370">
        <f>PROPADJ!K184</f>
        <v>0</v>
      </c>
      <c r="I176" s="146"/>
      <c r="J176" s="146"/>
      <c r="K176" s="27">
        <v>0</v>
      </c>
      <c r="L176" s="246"/>
      <c r="M176" s="246"/>
    </row>
    <row r="177" spans="1:13" ht="12.75" customHeight="1" x14ac:dyDescent="0.25">
      <c r="A177" s="106"/>
      <c r="B177" s="106"/>
      <c r="C177" s="106"/>
      <c r="D177" s="209" t="s">
        <v>104</v>
      </c>
      <c r="E177" s="106"/>
      <c r="F177" s="106"/>
      <c r="G177" s="106"/>
      <c r="H177" s="370">
        <f>PROPADJ!K185</f>
        <v>0</v>
      </c>
      <c r="I177" s="146"/>
      <c r="J177" s="146"/>
      <c r="K177" s="27">
        <v>0</v>
      </c>
      <c r="L177" s="246"/>
      <c r="M177" s="246"/>
    </row>
    <row r="178" spans="1:13" ht="12.75" customHeight="1" x14ac:dyDescent="0.25">
      <c r="A178" s="106"/>
      <c r="B178" s="106"/>
      <c r="C178" s="106"/>
      <c r="D178" s="106" t="s">
        <v>15</v>
      </c>
      <c r="E178" s="106"/>
      <c r="F178" s="106"/>
      <c r="G178" s="106"/>
      <c r="H178" s="370">
        <f>PROPADJ!K186</f>
        <v>0</v>
      </c>
      <c r="I178" s="146"/>
      <c r="J178" s="146"/>
      <c r="K178" s="27">
        <v>0</v>
      </c>
      <c r="L178" s="246"/>
      <c r="M178" s="246"/>
    </row>
    <row r="179" spans="1:13" ht="12.75" customHeight="1" x14ac:dyDescent="0.25">
      <c r="A179" s="106"/>
      <c r="B179" s="206" t="s">
        <v>155</v>
      </c>
      <c r="C179" s="106"/>
      <c r="D179" s="106"/>
      <c r="E179" s="106"/>
      <c r="F179" s="106"/>
      <c r="G179" s="106"/>
      <c r="H179" s="370">
        <f>PROPADJ!K187</f>
        <v>0</v>
      </c>
      <c r="I179" s="146"/>
      <c r="J179" s="146"/>
      <c r="K179" s="27">
        <v>0</v>
      </c>
      <c r="L179" s="246"/>
      <c r="M179" s="246"/>
    </row>
    <row r="180" spans="1:13" ht="12.75" customHeight="1" x14ac:dyDescent="0.25">
      <c r="A180" s="106"/>
      <c r="B180" s="106" t="s">
        <v>44</v>
      </c>
      <c r="C180" s="106"/>
      <c r="D180" s="106"/>
      <c r="E180" s="106"/>
      <c r="F180" s="106"/>
      <c r="G180" s="106"/>
      <c r="H180" s="370">
        <f>PROPADJ!K188</f>
        <v>0</v>
      </c>
      <c r="I180" s="146"/>
      <c r="J180" s="146"/>
      <c r="K180" s="27">
        <v>0</v>
      </c>
      <c r="L180" s="246"/>
      <c r="M180" s="246"/>
    </row>
    <row r="181" spans="1:13" ht="12.75" customHeight="1" thickBot="1" x14ac:dyDescent="0.3">
      <c r="A181" s="106"/>
      <c r="B181" s="335" t="s">
        <v>177</v>
      </c>
      <c r="C181" s="247"/>
      <c r="D181" s="247"/>
      <c r="E181" s="247"/>
      <c r="F181" s="247"/>
      <c r="G181" s="354" t="str">
        <f>I130</f>
        <v>TTC</v>
      </c>
      <c r="H181" s="372">
        <f>PROPADJ!K189</f>
        <v>0</v>
      </c>
      <c r="I181" s="255"/>
      <c r="J181" s="357" t="str">
        <f>I130</f>
        <v>TTC</v>
      </c>
      <c r="K181" s="48">
        <f>SUM(K172:K180)</f>
        <v>0</v>
      </c>
      <c r="L181" s="246"/>
      <c r="M181" s="246"/>
    </row>
    <row r="182" spans="1:13" ht="12.75" customHeight="1" thickTop="1" x14ac:dyDescent="0.25">
      <c r="A182" s="106"/>
      <c r="B182" s="207"/>
      <c r="C182" s="211"/>
      <c r="D182" s="211"/>
      <c r="E182" s="211"/>
      <c r="F182" s="211"/>
      <c r="G182" s="211"/>
      <c r="H182" s="50"/>
      <c r="I182" s="256"/>
      <c r="J182" s="256"/>
      <c r="K182" s="49"/>
      <c r="L182" s="246"/>
      <c r="M182" s="246"/>
    </row>
    <row r="183" spans="1:13" ht="12.75" customHeight="1" thickBot="1" x14ac:dyDescent="0.3">
      <c r="A183" s="204">
        <v>4</v>
      </c>
      <c r="B183" s="335" t="s">
        <v>176</v>
      </c>
      <c r="C183" s="247"/>
      <c r="D183" s="247"/>
      <c r="E183" s="247"/>
      <c r="F183" s="247"/>
      <c r="G183" s="354" t="str">
        <f>I130</f>
        <v>TTC</v>
      </c>
      <c r="H183" s="372">
        <f>PROPADJ!K191</f>
        <v>0</v>
      </c>
      <c r="I183" s="323"/>
      <c r="J183" s="357" t="str">
        <f>I130</f>
        <v>TTC</v>
      </c>
      <c r="K183" s="43">
        <v>0</v>
      </c>
      <c r="L183" s="246"/>
      <c r="M183" s="246"/>
    </row>
    <row r="184" spans="1:13" ht="12.75" customHeight="1" thickTop="1" x14ac:dyDescent="0.25">
      <c r="A184" s="106"/>
      <c r="B184" s="106"/>
      <c r="C184" s="106"/>
      <c r="D184" s="106"/>
      <c r="E184" s="106"/>
      <c r="F184" s="106"/>
      <c r="G184" s="106"/>
      <c r="H184" s="50"/>
      <c r="I184" s="256"/>
      <c r="J184" s="256"/>
      <c r="K184" s="49"/>
      <c r="L184" s="246"/>
      <c r="M184" s="246"/>
    </row>
    <row r="185" spans="1:13" ht="12.75" customHeight="1" thickBot="1" x14ac:dyDescent="0.3">
      <c r="A185" s="204">
        <v>5</v>
      </c>
      <c r="B185" s="335" t="s">
        <v>175</v>
      </c>
      <c r="C185" s="247"/>
      <c r="D185" s="247"/>
      <c r="E185" s="247"/>
      <c r="F185" s="247"/>
      <c r="G185" s="354" t="str">
        <f>I130</f>
        <v>TTC</v>
      </c>
      <c r="H185" s="372">
        <f>PROPADJ!K193</f>
        <v>0</v>
      </c>
      <c r="I185" s="323"/>
      <c r="J185" s="357" t="str">
        <f>I130</f>
        <v>TTC</v>
      </c>
      <c r="K185" s="43">
        <v>0</v>
      </c>
      <c r="L185" s="246"/>
      <c r="M185" s="246"/>
    </row>
    <row r="186" spans="1:13" ht="12.75" customHeight="1" thickTop="1" x14ac:dyDescent="0.25">
      <c r="A186" s="106"/>
      <c r="B186" s="106"/>
      <c r="C186" s="106"/>
      <c r="D186" s="106"/>
      <c r="E186" s="106"/>
      <c r="F186" s="106"/>
      <c r="G186" s="106"/>
      <c r="H186" s="50"/>
      <c r="I186" s="256"/>
      <c r="J186" s="256"/>
      <c r="K186" s="49"/>
      <c r="L186" s="246"/>
      <c r="M186" s="246"/>
    </row>
    <row r="187" spans="1:13" ht="12.75" customHeight="1" thickBot="1" x14ac:dyDescent="0.3">
      <c r="A187" s="204">
        <v>6</v>
      </c>
      <c r="B187" s="335" t="s">
        <v>174</v>
      </c>
      <c r="C187" s="247"/>
      <c r="D187" s="247"/>
      <c r="E187" s="247"/>
      <c r="F187" s="247"/>
      <c r="G187" s="354" t="str">
        <f>I130</f>
        <v>TTC</v>
      </c>
      <c r="H187" s="372">
        <f>PROPADJ!K195</f>
        <v>0</v>
      </c>
      <c r="I187" s="323"/>
      <c r="J187" s="357" t="str">
        <f>I130</f>
        <v>TTC</v>
      </c>
      <c r="K187" s="43">
        <v>0</v>
      </c>
      <c r="L187" s="246"/>
      <c r="M187" s="246"/>
    </row>
    <row r="188" spans="1:13" ht="12.75" customHeight="1" thickTop="1" x14ac:dyDescent="0.25">
      <c r="A188" s="106"/>
      <c r="B188" s="106"/>
      <c r="C188" s="106"/>
      <c r="D188" s="106"/>
      <c r="E188" s="106"/>
      <c r="F188" s="106"/>
      <c r="G188" s="106"/>
      <c r="H188" s="50"/>
      <c r="I188" s="256"/>
      <c r="J188" s="256"/>
      <c r="K188" s="49"/>
      <c r="L188" s="246"/>
      <c r="M188" s="246"/>
    </row>
    <row r="189" spans="1:13" ht="12.75" customHeight="1" thickBot="1" x14ac:dyDescent="0.3">
      <c r="A189" s="204">
        <v>7</v>
      </c>
      <c r="B189" s="335" t="s">
        <v>173</v>
      </c>
      <c r="C189" s="247"/>
      <c r="D189" s="247"/>
      <c r="E189" s="247"/>
      <c r="F189" s="247"/>
      <c r="G189" s="354" t="str">
        <f>I130</f>
        <v>TTC</v>
      </c>
      <c r="H189" s="372">
        <f>PROPADJ!K197</f>
        <v>0</v>
      </c>
      <c r="I189" s="323"/>
      <c r="J189" s="357" t="str">
        <f>I130</f>
        <v>TTC</v>
      </c>
      <c r="K189" s="43">
        <v>0</v>
      </c>
      <c r="L189" s="246"/>
      <c r="M189" s="246"/>
    </row>
    <row r="190" spans="1:13" ht="12.75" customHeight="1" thickTop="1" x14ac:dyDescent="0.25">
      <c r="A190" s="204"/>
      <c r="B190" s="207"/>
      <c r="C190" s="211"/>
      <c r="D190" s="211"/>
      <c r="E190" s="211"/>
      <c r="F190" s="211"/>
      <c r="G190" s="251"/>
      <c r="H190" s="50"/>
      <c r="I190" s="256"/>
      <c r="J190" s="256"/>
      <c r="K190" s="49"/>
      <c r="L190" s="246"/>
      <c r="M190" s="246"/>
    </row>
    <row r="191" spans="1:13" ht="12.75" customHeight="1" x14ac:dyDescent="0.25">
      <c r="A191" s="204"/>
      <c r="B191" s="208" t="s">
        <v>113</v>
      </c>
      <c r="C191" s="252"/>
      <c r="D191" s="252"/>
      <c r="E191" s="252"/>
      <c r="F191" s="252"/>
      <c r="G191" s="253"/>
      <c r="H191" s="373">
        <f>PROPADJ!K199</f>
        <v>0</v>
      </c>
      <c r="I191" s="258"/>
      <c r="J191" s="258"/>
      <c r="K191" s="53">
        <f>K149+K169+K181+K183+K185+K187+K189</f>
        <v>0</v>
      </c>
      <c r="L191" s="246"/>
      <c r="M191" s="246"/>
    </row>
    <row r="192" spans="1:13" ht="20.25" hidden="1" customHeight="1" x14ac:dyDescent="0.25">
      <c r="A192" s="204"/>
      <c r="B192" s="207"/>
      <c r="C192" s="211"/>
      <c r="D192" s="211"/>
      <c r="E192" s="211"/>
      <c r="F192" s="211"/>
      <c r="G192" s="251"/>
      <c r="H192" s="65"/>
      <c r="I192" s="256"/>
      <c r="J192" s="256"/>
      <c r="K192" s="54"/>
      <c r="L192" s="246"/>
      <c r="M192" s="246"/>
    </row>
    <row r="193" spans="1:17" ht="12.75" customHeight="1" thickBot="1" x14ac:dyDescent="0.3">
      <c r="A193" s="204"/>
      <c r="B193" s="207"/>
      <c r="C193" s="211"/>
      <c r="D193" s="211"/>
      <c r="E193" s="211"/>
      <c r="F193" s="211"/>
      <c r="G193" s="251"/>
      <c r="H193" s="65"/>
      <c r="I193" s="256"/>
      <c r="J193" s="256"/>
      <c r="K193" s="54"/>
      <c r="L193" s="246"/>
      <c r="M193" s="246"/>
    </row>
    <row r="194" spans="1:17" ht="12.75" customHeight="1" x14ac:dyDescent="0.25">
      <c r="A194" s="204"/>
      <c r="B194" s="207"/>
      <c r="C194" s="211"/>
      <c r="D194" s="211"/>
      <c r="E194" s="211"/>
      <c r="F194" s="211"/>
      <c r="G194" s="251"/>
      <c r="H194" s="79" t="s">
        <v>108</v>
      </c>
      <c r="I194" s="259"/>
      <c r="J194" s="260"/>
      <c r="K194" s="55" t="s">
        <v>183</v>
      </c>
      <c r="L194" s="246"/>
      <c r="M194" s="246"/>
    </row>
    <row r="195" spans="1:17" ht="12.75" customHeight="1" thickBot="1" x14ac:dyDescent="0.3">
      <c r="A195" s="106"/>
      <c r="B195" s="106"/>
      <c r="C195" s="106"/>
      <c r="D195" s="106"/>
      <c r="E195" s="106"/>
      <c r="F195" s="106"/>
      <c r="G195" s="106"/>
      <c r="H195" s="80" t="s">
        <v>62</v>
      </c>
      <c r="I195" s="261"/>
      <c r="J195" s="262"/>
      <c r="K195" s="56" t="s">
        <v>62</v>
      </c>
      <c r="L195" s="246"/>
      <c r="M195" s="246"/>
    </row>
    <row r="196" spans="1:17" ht="12.75" customHeight="1" x14ac:dyDescent="0.25">
      <c r="A196" s="106"/>
      <c r="B196" s="106"/>
      <c r="C196" s="106"/>
      <c r="D196" s="106"/>
      <c r="E196" s="106"/>
      <c r="F196" s="106"/>
      <c r="G196" s="106"/>
      <c r="H196" s="81"/>
      <c r="I196" s="263"/>
      <c r="J196" s="264"/>
      <c r="K196" s="51"/>
      <c r="L196" s="246"/>
      <c r="M196" s="246"/>
    </row>
    <row r="197" spans="1:17" ht="12.75" customHeight="1" x14ac:dyDescent="0.25">
      <c r="A197" s="106"/>
      <c r="B197" s="208" t="s">
        <v>114</v>
      </c>
      <c r="C197" s="252"/>
      <c r="D197" s="252"/>
      <c r="E197" s="252"/>
      <c r="F197" s="252"/>
      <c r="G197" s="252"/>
      <c r="H197" s="373">
        <f>PROPADJ!K205</f>
        <v>0</v>
      </c>
      <c r="I197" s="265"/>
      <c r="J197" s="266"/>
      <c r="K197" s="57">
        <f>K191</f>
        <v>0</v>
      </c>
      <c r="L197" s="246"/>
      <c r="M197" s="246"/>
    </row>
    <row r="198" spans="1:17" ht="12.75" customHeight="1" x14ac:dyDescent="0.25">
      <c r="A198" s="106"/>
      <c r="B198" s="106"/>
      <c r="C198" s="106"/>
      <c r="D198" s="106"/>
      <c r="E198" s="106"/>
      <c r="F198" s="106"/>
      <c r="G198" s="106"/>
      <c r="H198" s="82"/>
      <c r="I198" s="265"/>
      <c r="J198" s="266"/>
      <c r="K198" s="57"/>
      <c r="L198" s="246"/>
      <c r="M198" s="246"/>
    </row>
    <row r="199" spans="1:17" ht="12.75" customHeight="1" x14ac:dyDescent="0.25">
      <c r="A199" s="204">
        <v>8</v>
      </c>
      <c r="B199" s="205" t="s">
        <v>115</v>
      </c>
      <c r="C199" s="247"/>
      <c r="D199" s="247"/>
      <c r="E199" s="247"/>
      <c r="F199" s="247"/>
      <c r="G199" s="247"/>
      <c r="H199" s="83"/>
      <c r="I199" s="267"/>
      <c r="J199" s="268"/>
      <c r="K199" s="58"/>
      <c r="L199" s="246"/>
      <c r="M199" s="246"/>
    </row>
    <row r="200" spans="1:17" ht="12.75" customHeight="1" x14ac:dyDescent="0.25">
      <c r="A200" s="106"/>
      <c r="B200" s="106" t="s">
        <v>50</v>
      </c>
      <c r="C200" s="106"/>
      <c r="D200" s="106"/>
      <c r="E200" s="106"/>
      <c r="F200" s="106"/>
      <c r="G200" s="106"/>
      <c r="H200" s="370">
        <f>PROPADJ!K208</f>
        <v>0</v>
      </c>
      <c r="I200" s="269"/>
      <c r="J200" s="270"/>
      <c r="K200" s="27">
        <v>0</v>
      </c>
      <c r="L200" s="246"/>
      <c r="M200" s="246"/>
    </row>
    <row r="201" spans="1:17" ht="12.75" customHeight="1" x14ac:dyDescent="0.25">
      <c r="A201" s="106"/>
      <c r="B201" s="106" t="s">
        <v>19</v>
      </c>
      <c r="C201" s="106"/>
      <c r="D201" s="106"/>
      <c r="E201" s="106"/>
      <c r="F201" s="106"/>
      <c r="G201" s="106"/>
      <c r="H201" s="370">
        <f>PROPADJ!K209</f>
        <v>0</v>
      </c>
      <c r="I201" s="269"/>
      <c r="J201" s="270"/>
      <c r="K201" s="27">
        <v>0</v>
      </c>
      <c r="L201" s="246"/>
      <c r="M201" s="246"/>
    </row>
    <row r="202" spans="1:17" ht="12.75" customHeight="1" x14ac:dyDescent="0.25">
      <c r="A202" s="106"/>
      <c r="B202" s="206" t="s">
        <v>154</v>
      </c>
      <c r="C202" s="106"/>
      <c r="D202" s="106"/>
      <c r="E202" s="106"/>
      <c r="F202" s="106"/>
      <c r="G202" s="106"/>
      <c r="H202" s="370">
        <f>PROPADJ!K210</f>
        <v>0</v>
      </c>
      <c r="I202" s="269"/>
      <c r="J202" s="270"/>
      <c r="K202" s="27">
        <v>0</v>
      </c>
      <c r="L202" s="246"/>
      <c r="M202" s="246"/>
    </row>
    <row r="203" spans="1:17" ht="12.75" customHeight="1" thickBot="1" x14ac:dyDescent="0.3">
      <c r="A203" s="106"/>
      <c r="B203" s="335" t="s">
        <v>172</v>
      </c>
      <c r="C203" s="247"/>
      <c r="D203" s="247"/>
      <c r="E203" s="247"/>
      <c r="F203" s="247"/>
      <c r="G203" s="354" t="str">
        <f>I130</f>
        <v>TTC</v>
      </c>
      <c r="H203" s="372">
        <f>PROPADJ!K211</f>
        <v>0</v>
      </c>
      <c r="I203" s="271"/>
      <c r="J203" s="355" t="str">
        <f>I130</f>
        <v>TTC</v>
      </c>
      <c r="K203" s="52">
        <f>SUM(K200:K202)</f>
        <v>0</v>
      </c>
      <c r="L203" s="246"/>
      <c r="M203" s="246"/>
    </row>
    <row r="204" spans="1:17" s="2" customFormat="1" ht="12.75" customHeight="1" thickTop="1" x14ac:dyDescent="0.25">
      <c r="A204" s="106"/>
      <c r="B204" s="106"/>
      <c r="C204" s="106"/>
      <c r="D204" s="106"/>
      <c r="E204" s="106"/>
      <c r="F204" s="106"/>
      <c r="G204" s="106"/>
      <c r="H204" s="84"/>
      <c r="I204" s="272"/>
      <c r="J204" s="282"/>
      <c r="K204" s="49"/>
      <c r="L204" s="246"/>
      <c r="M204" s="246"/>
      <c r="N204" s="104"/>
      <c r="O204" s="23"/>
      <c r="P204" s="23"/>
      <c r="Q204" s="23"/>
    </row>
    <row r="205" spans="1:17" ht="12.75" customHeight="1" x14ac:dyDescent="0.25">
      <c r="A205" s="204">
        <v>9</v>
      </c>
      <c r="B205" s="205" t="s">
        <v>116</v>
      </c>
      <c r="C205" s="247"/>
      <c r="D205" s="247"/>
      <c r="E205" s="247"/>
      <c r="F205" s="247"/>
      <c r="G205" s="247"/>
      <c r="H205" s="85"/>
      <c r="I205" s="274"/>
      <c r="J205" s="275"/>
      <c r="K205" s="59"/>
      <c r="L205" s="246"/>
      <c r="M205" s="246"/>
    </row>
    <row r="206" spans="1:17" ht="12.75" customHeight="1" x14ac:dyDescent="0.25">
      <c r="A206" s="204"/>
      <c r="B206" s="209" t="s">
        <v>105</v>
      </c>
      <c r="C206" s="106"/>
      <c r="D206" s="106"/>
      <c r="E206" s="106"/>
      <c r="F206" s="106"/>
      <c r="G206" s="106"/>
      <c r="H206" s="370">
        <f>PROPADJ!K214</f>
        <v>0</v>
      </c>
      <c r="I206" s="276"/>
      <c r="J206" s="277"/>
      <c r="K206" s="27">
        <v>0</v>
      </c>
      <c r="L206" s="246"/>
      <c r="M206" s="246"/>
    </row>
    <row r="207" spans="1:17" ht="12.75" customHeight="1" x14ac:dyDescent="0.25">
      <c r="A207" s="106"/>
      <c r="B207" s="106" t="s">
        <v>18</v>
      </c>
      <c r="C207" s="106"/>
      <c r="D207" s="106"/>
      <c r="E207" s="106"/>
      <c r="F207" s="106"/>
      <c r="G207" s="106"/>
      <c r="H207" s="370">
        <f>PROPADJ!K215</f>
        <v>0</v>
      </c>
      <c r="I207" s="269"/>
      <c r="J207" s="270"/>
      <c r="K207" s="27">
        <v>0</v>
      </c>
      <c r="L207" s="246"/>
      <c r="M207" s="246"/>
    </row>
    <row r="208" spans="1:17" ht="12.75" customHeight="1" x14ac:dyDescent="0.25">
      <c r="A208" s="106"/>
      <c r="B208" s="206" t="s">
        <v>153</v>
      </c>
      <c r="C208" s="106"/>
      <c r="D208" s="106"/>
      <c r="E208" s="106"/>
      <c r="F208" s="106"/>
      <c r="G208" s="106"/>
      <c r="H208" s="370">
        <f>PROPADJ!K216</f>
        <v>0</v>
      </c>
      <c r="I208" s="269"/>
      <c r="J208" s="270"/>
      <c r="K208" s="27">
        <v>0</v>
      </c>
      <c r="L208" s="246"/>
      <c r="M208" s="246"/>
    </row>
    <row r="209" spans="1:13" ht="12.75" customHeight="1" thickBot="1" x14ac:dyDescent="0.3">
      <c r="A209" s="106"/>
      <c r="B209" s="335" t="s">
        <v>171</v>
      </c>
      <c r="C209" s="247"/>
      <c r="D209" s="247"/>
      <c r="E209" s="247"/>
      <c r="F209" s="247"/>
      <c r="G209" s="354" t="str">
        <f>I130</f>
        <v>TTC</v>
      </c>
      <c r="H209" s="372">
        <f>PROPADJ!K217</f>
        <v>0</v>
      </c>
      <c r="I209" s="271"/>
      <c r="J209" s="355" t="str">
        <f>I130</f>
        <v>TTC</v>
      </c>
      <c r="K209" s="52">
        <f>SUM(K206:K208)</f>
        <v>0</v>
      </c>
      <c r="L209" s="246"/>
      <c r="M209" s="246"/>
    </row>
    <row r="210" spans="1:13" ht="12.75" customHeight="1" thickTop="1" x14ac:dyDescent="0.25">
      <c r="A210" s="106"/>
      <c r="B210" s="106"/>
      <c r="C210" s="106"/>
      <c r="D210" s="106"/>
      <c r="E210" s="106"/>
      <c r="F210" s="106"/>
      <c r="G210" s="106"/>
      <c r="H210" s="84"/>
      <c r="I210" s="272"/>
      <c r="J210" s="282"/>
      <c r="K210" s="49"/>
      <c r="L210" s="246"/>
      <c r="M210" s="246"/>
    </row>
    <row r="211" spans="1:13" ht="12.75" customHeight="1" x14ac:dyDescent="0.25">
      <c r="A211" s="204">
        <v>10</v>
      </c>
      <c r="B211" s="205" t="s">
        <v>117</v>
      </c>
      <c r="C211" s="247"/>
      <c r="D211" s="247"/>
      <c r="E211" s="247"/>
      <c r="F211" s="247"/>
      <c r="G211" s="247"/>
      <c r="H211" s="85"/>
      <c r="I211" s="274"/>
      <c r="J211" s="275"/>
      <c r="K211" s="59"/>
      <c r="L211" s="246"/>
      <c r="M211" s="246"/>
    </row>
    <row r="212" spans="1:13" ht="12.75" customHeight="1" x14ac:dyDescent="0.25">
      <c r="A212" s="106"/>
      <c r="B212" s="106" t="s">
        <v>118</v>
      </c>
      <c r="C212" s="106"/>
      <c r="D212" s="106"/>
      <c r="E212" s="106"/>
      <c r="F212" s="106"/>
      <c r="G212" s="106"/>
      <c r="H212" s="370">
        <f>PROPADJ!K220</f>
        <v>0</v>
      </c>
      <c r="I212" s="276"/>
      <c r="J212" s="277"/>
      <c r="K212" s="27">
        <v>0</v>
      </c>
      <c r="L212" s="246"/>
      <c r="M212" s="246"/>
    </row>
    <row r="213" spans="1:13" ht="12.75" customHeight="1" x14ac:dyDescent="0.25">
      <c r="A213" s="106"/>
      <c r="B213" s="106" t="s">
        <v>119</v>
      </c>
      <c r="C213" s="106"/>
      <c r="D213" s="106"/>
      <c r="E213" s="106"/>
      <c r="F213" s="106"/>
      <c r="G213" s="106"/>
      <c r="H213" s="370">
        <f>PROPADJ!K221</f>
        <v>0</v>
      </c>
      <c r="I213" s="269"/>
      <c r="J213" s="270"/>
      <c r="K213" s="29"/>
      <c r="L213" s="246"/>
      <c r="M213" s="246"/>
    </row>
    <row r="214" spans="1:13" ht="12.75" customHeight="1" thickBot="1" x14ac:dyDescent="0.3">
      <c r="A214" s="106"/>
      <c r="B214" s="341" t="s">
        <v>211</v>
      </c>
      <c r="C214" s="247"/>
      <c r="D214" s="247"/>
      <c r="E214" s="247"/>
      <c r="F214" s="247"/>
      <c r="G214" s="354" t="str">
        <f>I130</f>
        <v>TTC</v>
      </c>
      <c r="H214" s="372">
        <f>PROPADJ!K222</f>
        <v>0</v>
      </c>
      <c r="I214" s="271"/>
      <c r="J214" s="355" t="str">
        <f>I130</f>
        <v>TTC</v>
      </c>
      <c r="K214" s="52">
        <f>SUM(K212:K213)</f>
        <v>0</v>
      </c>
      <c r="L214" s="246"/>
      <c r="M214" s="246"/>
    </row>
    <row r="215" spans="1:13" ht="12.75" customHeight="1" thickTop="1" x14ac:dyDescent="0.25">
      <c r="A215" s="106"/>
      <c r="B215" s="106"/>
      <c r="C215" s="106"/>
      <c r="D215" s="106"/>
      <c r="E215" s="106"/>
      <c r="F215" s="106"/>
      <c r="G215" s="106"/>
      <c r="H215" s="83"/>
      <c r="I215" s="267"/>
      <c r="J215" s="279"/>
      <c r="K215" s="59"/>
      <c r="L215" s="246"/>
      <c r="M215" s="246"/>
    </row>
    <row r="216" spans="1:13" ht="12.75" customHeight="1" thickBot="1" x14ac:dyDescent="0.3">
      <c r="A216" s="204">
        <v>11</v>
      </c>
      <c r="B216" s="335" t="s">
        <v>170</v>
      </c>
      <c r="C216" s="247"/>
      <c r="D216" s="247"/>
      <c r="E216" s="247"/>
      <c r="F216" s="247"/>
      <c r="G216" s="356" t="str">
        <f>I130</f>
        <v>TTC</v>
      </c>
      <c r="H216" s="372">
        <f>PROPADJ!K224</f>
        <v>0</v>
      </c>
      <c r="I216" s="324"/>
      <c r="J216" s="355" t="str">
        <f>I130</f>
        <v>TTC</v>
      </c>
      <c r="K216" s="43">
        <v>0</v>
      </c>
      <c r="L216" s="246"/>
      <c r="M216" s="246"/>
    </row>
    <row r="217" spans="1:13" ht="12.75" customHeight="1" thickTop="1" x14ac:dyDescent="0.25">
      <c r="A217" s="106"/>
      <c r="B217" s="106"/>
      <c r="C217" s="106"/>
      <c r="D217" s="106"/>
      <c r="E217" s="106"/>
      <c r="F217" s="106"/>
      <c r="G217" s="106"/>
      <c r="H217" s="296"/>
      <c r="I217" s="272"/>
      <c r="J217" s="282"/>
      <c r="K217" s="300"/>
      <c r="L217" s="246"/>
      <c r="M217" s="246"/>
    </row>
    <row r="218" spans="1:13" ht="12.75" customHeight="1" thickBot="1" x14ac:dyDescent="0.3">
      <c r="A218" s="106"/>
      <c r="B218" s="106"/>
      <c r="C218" s="106"/>
      <c r="D218" s="106"/>
      <c r="E218" s="106"/>
      <c r="F218" s="106"/>
      <c r="G218" s="106"/>
      <c r="H218" s="296"/>
      <c r="I218" s="218"/>
      <c r="J218" s="280"/>
      <c r="K218" s="297"/>
      <c r="L218" s="246"/>
      <c r="M218" s="246"/>
    </row>
    <row r="219" spans="1:13" ht="12.75" customHeight="1" thickBot="1" x14ac:dyDescent="0.3">
      <c r="A219" s="106"/>
      <c r="B219" s="334" t="s">
        <v>166</v>
      </c>
      <c r="C219" s="215"/>
      <c r="D219" s="215"/>
      <c r="E219" s="215"/>
      <c r="F219" s="215"/>
      <c r="G219" s="348" t="str">
        <f>I130</f>
        <v>TTC</v>
      </c>
      <c r="H219" s="371">
        <f>PROPADJ!K227</f>
        <v>0</v>
      </c>
      <c r="I219" s="281"/>
      <c r="J219" s="353" t="str">
        <f>I130</f>
        <v>TTC</v>
      </c>
      <c r="K219" s="60">
        <f>K149+K169+K181+K183+K185+K187+K189+K203+K209+K214+K216</f>
        <v>0</v>
      </c>
      <c r="L219" s="246"/>
      <c r="M219" s="246"/>
    </row>
    <row r="220" spans="1:13" ht="12.75" customHeight="1" x14ac:dyDescent="0.25">
      <c r="A220" s="106"/>
      <c r="B220" s="106"/>
      <c r="C220" s="106"/>
      <c r="D220" s="106"/>
      <c r="E220" s="106"/>
      <c r="F220" s="106"/>
      <c r="G220" s="106"/>
      <c r="H220" s="106"/>
      <c r="I220" s="106"/>
      <c r="J220" s="106"/>
      <c r="K220" s="106"/>
      <c r="L220" s="246"/>
      <c r="M220" s="246"/>
    </row>
    <row r="221" spans="1:13" ht="12.75" customHeight="1" thickBot="1" x14ac:dyDescent="0.3">
      <c r="A221" s="106"/>
      <c r="B221" s="106"/>
      <c r="C221" s="106"/>
      <c r="D221" s="106"/>
      <c r="E221" s="106"/>
      <c r="F221" s="106"/>
      <c r="G221" s="106"/>
      <c r="H221" s="61"/>
      <c r="I221" s="106"/>
      <c r="J221" s="106"/>
      <c r="K221" s="61"/>
      <c r="L221" s="246"/>
      <c r="M221" s="246"/>
    </row>
    <row r="222" spans="1:13" ht="12.75" customHeight="1" x14ac:dyDescent="0.25">
      <c r="A222" s="106"/>
      <c r="B222" s="106"/>
      <c r="C222" s="106"/>
      <c r="D222" s="106"/>
      <c r="E222" s="106"/>
      <c r="F222" s="106"/>
      <c r="G222" s="106"/>
      <c r="H222" s="76" t="s">
        <v>108</v>
      </c>
      <c r="I222" s="240"/>
      <c r="J222" s="241"/>
      <c r="K222" s="62" t="s">
        <v>183</v>
      </c>
      <c r="L222" s="246"/>
      <c r="M222" s="246"/>
    </row>
    <row r="223" spans="1:13" ht="12.75" customHeight="1" thickBot="1" x14ac:dyDescent="0.3">
      <c r="A223" s="202" t="s">
        <v>20</v>
      </c>
      <c r="B223" s="202" t="s">
        <v>120</v>
      </c>
      <c r="C223" s="202"/>
      <c r="D223" s="203"/>
      <c r="E223" s="203"/>
      <c r="F223" s="203"/>
      <c r="G223" s="238"/>
      <c r="H223" s="77" t="s">
        <v>62</v>
      </c>
      <c r="I223" s="239"/>
      <c r="J223" s="242"/>
      <c r="K223" s="63" t="s">
        <v>62</v>
      </c>
      <c r="L223" s="246"/>
      <c r="M223" s="246"/>
    </row>
    <row r="224" spans="1:13" ht="12.75" customHeight="1" x14ac:dyDescent="0.25">
      <c r="A224" s="204"/>
      <c r="B224" s="204"/>
      <c r="C224" s="204"/>
      <c r="D224" s="106"/>
      <c r="E224" s="106"/>
      <c r="F224" s="106"/>
      <c r="G224" s="106"/>
      <c r="H224" s="73"/>
      <c r="I224" s="218"/>
      <c r="J224" s="280"/>
      <c r="K224" s="64"/>
      <c r="L224" s="246"/>
      <c r="M224" s="246"/>
    </row>
    <row r="225" spans="1:13" ht="12.75" customHeight="1" x14ac:dyDescent="0.25">
      <c r="A225" s="204">
        <v>1</v>
      </c>
      <c r="B225" s="205" t="s">
        <v>121</v>
      </c>
      <c r="C225" s="247"/>
      <c r="D225" s="247"/>
      <c r="E225" s="247"/>
      <c r="F225" s="247"/>
      <c r="G225" s="247"/>
      <c r="H225" s="86"/>
      <c r="I225" s="274"/>
      <c r="J225" s="275"/>
      <c r="K225" s="47"/>
      <c r="L225" s="246"/>
      <c r="M225" s="246"/>
    </row>
    <row r="226" spans="1:13" ht="12.75" customHeight="1" x14ac:dyDescent="0.25">
      <c r="A226" s="106"/>
      <c r="B226" s="106" t="s">
        <v>37</v>
      </c>
      <c r="C226" s="106"/>
      <c r="D226" s="106"/>
      <c r="E226" s="106"/>
      <c r="F226" s="106"/>
      <c r="G226" s="106"/>
      <c r="H226" s="370">
        <f>PROPADJ!K234</f>
        <v>0</v>
      </c>
      <c r="I226" s="269"/>
      <c r="J226" s="270"/>
      <c r="K226" s="27">
        <v>0</v>
      </c>
      <c r="L226" s="246"/>
      <c r="M226" s="246"/>
    </row>
    <row r="227" spans="1:13" ht="12.75" customHeight="1" x14ac:dyDescent="0.25">
      <c r="A227" s="106"/>
      <c r="B227" s="106" t="s">
        <v>22</v>
      </c>
      <c r="C227" s="106"/>
      <c r="D227" s="106"/>
      <c r="E227" s="106"/>
      <c r="F227" s="106"/>
      <c r="G227" s="106"/>
      <c r="H227" s="370">
        <f>PROPADJ!K235</f>
        <v>0</v>
      </c>
      <c r="I227" s="269"/>
      <c r="J227" s="270"/>
      <c r="K227" s="27">
        <v>0</v>
      </c>
      <c r="L227" s="246"/>
      <c r="M227" s="246"/>
    </row>
    <row r="228" spans="1:13" ht="12.75" customHeight="1" x14ac:dyDescent="0.25">
      <c r="A228" s="106"/>
      <c r="B228" s="106" t="s">
        <v>23</v>
      </c>
      <c r="C228" s="106"/>
      <c r="D228" s="106"/>
      <c r="E228" s="106"/>
      <c r="F228" s="106"/>
      <c r="G228" s="106"/>
      <c r="H228" s="370">
        <f>PROPADJ!K236</f>
        <v>0</v>
      </c>
      <c r="I228" s="269"/>
      <c r="J228" s="270"/>
      <c r="K228" s="27">
        <v>0</v>
      </c>
      <c r="L228" s="246"/>
      <c r="M228" s="246"/>
    </row>
    <row r="229" spans="1:13" ht="12.75" customHeight="1" x14ac:dyDescent="0.25">
      <c r="A229" s="106"/>
      <c r="B229" s="210" t="s">
        <v>213</v>
      </c>
      <c r="C229" s="106"/>
      <c r="D229" s="106"/>
      <c r="E229" s="106"/>
      <c r="F229" s="106"/>
      <c r="G229" s="106"/>
      <c r="H229" s="370">
        <f>PROPADJ!K237</f>
        <v>0</v>
      </c>
      <c r="I229" s="269"/>
      <c r="J229" s="270"/>
      <c r="K229" s="27">
        <v>0</v>
      </c>
      <c r="L229" s="246"/>
      <c r="M229" s="246"/>
    </row>
    <row r="230" spans="1:13" ht="12.75" customHeight="1" thickBot="1" x14ac:dyDescent="0.3">
      <c r="A230" s="106"/>
      <c r="B230" s="335" t="s">
        <v>169</v>
      </c>
      <c r="C230" s="247"/>
      <c r="D230" s="247"/>
      <c r="E230" s="247"/>
      <c r="F230" s="247"/>
      <c r="G230" s="354" t="str">
        <f>I130</f>
        <v>TTC</v>
      </c>
      <c r="H230" s="372">
        <f>PROPADJ!K238</f>
        <v>0</v>
      </c>
      <c r="I230" s="271"/>
      <c r="J230" s="355" t="str">
        <f>I130</f>
        <v>TTC</v>
      </c>
      <c r="K230" s="48">
        <f>SUM(K226:K229)</f>
        <v>0</v>
      </c>
      <c r="L230" s="246"/>
      <c r="M230" s="246"/>
    </row>
    <row r="231" spans="1:13" ht="12.75" customHeight="1" thickTop="1" x14ac:dyDescent="0.25">
      <c r="A231" s="106"/>
      <c r="B231" s="106"/>
      <c r="C231" s="106"/>
      <c r="D231" s="106"/>
      <c r="E231" s="106"/>
      <c r="F231" s="106"/>
      <c r="G231" s="106"/>
      <c r="H231" s="84"/>
      <c r="I231" s="272"/>
      <c r="J231" s="282"/>
      <c r="K231" s="49"/>
      <c r="L231" s="246"/>
      <c r="M231" s="246"/>
    </row>
    <row r="232" spans="1:13" ht="12.75" customHeight="1" x14ac:dyDescent="0.25">
      <c r="A232" s="204">
        <v>2</v>
      </c>
      <c r="B232" s="335" t="s">
        <v>122</v>
      </c>
      <c r="C232" s="247"/>
      <c r="D232" s="247"/>
      <c r="E232" s="247"/>
      <c r="F232" s="247"/>
      <c r="G232" s="247"/>
      <c r="H232" s="85"/>
      <c r="I232" s="274"/>
      <c r="J232" s="275"/>
      <c r="K232" s="59"/>
      <c r="L232" s="246"/>
      <c r="M232" s="246"/>
    </row>
    <row r="233" spans="1:13" ht="12.75" customHeight="1" x14ac:dyDescent="0.25">
      <c r="A233" s="204"/>
      <c r="B233" s="106" t="s">
        <v>24</v>
      </c>
      <c r="C233" s="106"/>
      <c r="D233" s="106"/>
      <c r="E233" s="106"/>
      <c r="F233" s="106"/>
      <c r="G233" s="106"/>
      <c r="H233" s="370">
        <f>PROPADJ!K241</f>
        <v>0</v>
      </c>
      <c r="I233" s="269"/>
      <c r="J233" s="270"/>
      <c r="K233" s="27">
        <v>0</v>
      </c>
      <c r="L233" s="246"/>
      <c r="M233" s="246"/>
    </row>
    <row r="234" spans="1:13" ht="12.75" customHeight="1" x14ac:dyDescent="0.25">
      <c r="A234" s="204"/>
      <c r="B234" s="106" t="s">
        <v>25</v>
      </c>
      <c r="C234" s="106"/>
      <c r="D234" s="106"/>
      <c r="E234" s="106"/>
      <c r="F234" s="106"/>
      <c r="G234" s="106"/>
      <c r="H234" s="370">
        <f>PROPADJ!K242</f>
        <v>0</v>
      </c>
      <c r="I234" s="269"/>
      <c r="J234" s="270"/>
      <c r="K234" s="27">
        <v>0</v>
      </c>
      <c r="L234" s="246"/>
      <c r="M234" s="246"/>
    </row>
    <row r="235" spans="1:13" ht="12.75" customHeight="1" x14ac:dyDescent="0.25">
      <c r="A235" s="204"/>
      <c r="B235" s="106" t="s">
        <v>26</v>
      </c>
      <c r="C235" s="106"/>
      <c r="D235" s="106"/>
      <c r="E235" s="106"/>
      <c r="F235" s="106"/>
      <c r="G235" s="106"/>
      <c r="H235" s="370">
        <f>PROPADJ!K243</f>
        <v>0</v>
      </c>
      <c r="I235" s="269"/>
      <c r="J235" s="270"/>
      <c r="K235" s="27">
        <v>0</v>
      </c>
      <c r="L235" s="246"/>
      <c r="M235" s="246"/>
    </row>
    <row r="236" spans="1:13" ht="12.75" customHeight="1" x14ac:dyDescent="0.25">
      <c r="A236" s="204"/>
      <c r="B236" s="106" t="s">
        <v>46</v>
      </c>
      <c r="C236" s="106"/>
      <c r="D236" s="106"/>
      <c r="E236" s="106"/>
      <c r="F236" s="106"/>
      <c r="G236" s="106"/>
      <c r="H236" s="370">
        <f>PROPADJ!K244</f>
        <v>0</v>
      </c>
      <c r="I236" s="269"/>
      <c r="J236" s="270"/>
      <c r="K236" s="27">
        <v>0</v>
      </c>
      <c r="L236" s="246"/>
      <c r="M236" s="246"/>
    </row>
    <row r="237" spans="1:13" ht="12.75" customHeight="1" x14ac:dyDescent="0.25">
      <c r="A237" s="106"/>
      <c r="B237" s="206" t="s">
        <v>152</v>
      </c>
      <c r="C237" s="106"/>
      <c r="D237" s="106"/>
      <c r="E237" s="106"/>
      <c r="F237" s="106"/>
      <c r="G237" s="106"/>
      <c r="H237" s="370">
        <f>PROPADJ!K245</f>
        <v>0</v>
      </c>
      <c r="I237" s="269"/>
      <c r="J237" s="270"/>
      <c r="K237" s="27">
        <v>0</v>
      </c>
      <c r="L237" s="246"/>
      <c r="M237" s="246"/>
    </row>
    <row r="238" spans="1:13" ht="12.75" customHeight="1" thickBot="1" x14ac:dyDescent="0.3">
      <c r="A238" s="106"/>
      <c r="B238" s="335" t="s">
        <v>168</v>
      </c>
      <c r="C238" s="247"/>
      <c r="D238" s="247"/>
      <c r="E238" s="247"/>
      <c r="F238" s="247"/>
      <c r="G238" s="354" t="str">
        <f>I130</f>
        <v>TTC</v>
      </c>
      <c r="H238" s="372">
        <f>PROPADJ!K246</f>
        <v>0</v>
      </c>
      <c r="I238" s="271"/>
      <c r="J238" s="355" t="str">
        <f>I130</f>
        <v>TTC</v>
      </c>
      <c r="K238" s="48">
        <f>SUM(K233:K237)</f>
        <v>0</v>
      </c>
      <c r="L238" s="246"/>
      <c r="M238" s="246"/>
    </row>
    <row r="239" spans="1:13" ht="12.75" customHeight="1" thickTop="1" x14ac:dyDescent="0.25">
      <c r="A239" s="106"/>
      <c r="B239" s="207"/>
      <c r="C239" s="211"/>
      <c r="D239" s="211"/>
      <c r="E239" s="211"/>
      <c r="F239" s="211"/>
      <c r="G239" s="211"/>
      <c r="H239" s="84"/>
      <c r="I239" s="272"/>
      <c r="J239" s="282"/>
      <c r="K239" s="49"/>
      <c r="L239" s="246"/>
      <c r="M239" s="246"/>
    </row>
    <row r="240" spans="1:13" ht="12.75" customHeight="1" x14ac:dyDescent="0.25">
      <c r="A240" s="204">
        <v>3</v>
      </c>
      <c r="B240" s="205" t="s">
        <v>123</v>
      </c>
      <c r="C240" s="205"/>
      <c r="D240" s="247"/>
      <c r="E240" s="247"/>
      <c r="F240" s="247"/>
      <c r="G240" s="247"/>
      <c r="H240" s="85"/>
      <c r="I240" s="274"/>
      <c r="J240" s="275"/>
      <c r="K240" s="59"/>
      <c r="L240" s="246"/>
      <c r="M240" s="246"/>
    </row>
    <row r="241" spans="1:13" ht="12.75" customHeight="1" x14ac:dyDescent="0.25">
      <c r="A241" s="204"/>
      <c r="B241" s="209" t="s">
        <v>27</v>
      </c>
      <c r="C241" s="106"/>
      <c r="D241" s="106"/>
      <c r="E241" s="106"/>
      <c r="F241" s="106"/>
      <c r="G241" s="106"/>
      <c r="H241" s="370">
        <f>PROPADJ!K249</f>
        <v>0</v>
      </c>
      <c r="I241" s="269"/>
      <c r="J241" s="270"/>
      <c r="K241" s="27">
        <v>0</v>
      </c>
      <c r="L241" s="246"/>
      <c r="M241" s="246"/>
    </row>
    <row r="242" spans="1:13" ht="12.75" customHeight="1" x14ac:dyDescent="0.25">
      <c r="A242" s="204"/>
      <c r="B242" s="209" t="s">
        <v>29</v>
      </c>
      <c r="C242" s="106"/>
      <c r="D242" s="106"/>
      <c r="E242" s="106"/>
      <c r="F242" s="106"/>
      <c r="G242" s="106"/>
      <c r="H242" s="370">
        <f>PROPADJ!K250</f>
        <v>0</v>
      </c>
      <c r="I242" s="269"/>
      <c r="J242" s="270"/>
      <c r="K242" s="27">
        <v>0</v>
      </c>
      <c r="L242" s="246"/>
      <c r="M242" s="246"/>
    </row>
    <row r="243" spans="1:13" ht="12.75" customHeight="1" x14ac:dyDescent="0.25">
      <c r="A243" s="204"/>
      <c r="B243" s="209" t="s">
        <v>218</v>
      </c>
      <c r="C243" s="106"/>
      <c r="D243" s="106"/>
      <c r="E243" s="106"/>
      <c r="F243" s="106"/>
      <c r="G243" s="106"/>
      <c r="H243" s="370">
        <f>PROPADJ!K251</f>
        <v>0</v>
      </c>
      <c r="I243" s="269"/>
      <c r="J243" s="270"/>
      <c r="K243" s="27">
        <v>0</v>
      </c>
      <c r="L243" s="246"/>
      <c r="M243" s="246"/>
    </row>
    <row r="244" spans="1:13" ht="12.75" customHeight="1" x14ac:dyDescent="0.25">
      <c r="A244" s="106"/>
      <c r="B244" s="209" t="s">
        <v>28</v>
      </c>
      <c r="C244" s="106"/>
      <c r="D244" s="106"/>
      <c r="E244" s="106"/>
      <c r="F244" s="106"/>
      <c r="G244" s="106"/>
      <c r="H244" s="370">
        <f>PROPADJ!K252</f>
        <v>0</v>
      </c>
      <c r="I244" s="269"/>
      <c r="J244" s="270"/>
      <c r="K244" s="27">
        <v>0</v>
      </c>
      <c r="L244" s="246"/>
      <c r="M244" s="246"/>
    </row>
    <row r="245" spans="1:13" ht="12.75" customHeight="1" x14ac:dyDescent="0.25">
      <c r="A245" s="106"/>
      <c r="B245" s="209" t="s">
        <v>221</v>
      </c>
      <c r="C245" s="106"/>
      <c r="D245" s="106"/>
      <c r="E245" s="106"/>
      <c r="F245" s="106"/>
      <c r="G245" s="106"/>
      <c r="H245" s="370">
        <f>PROPADJ!K253</f>
        <v>0</v>
      </c>
      <c r="I245" s="269"/>
      <c r="J245" s="270"/>
      <c r="K245" s="27">
        <v>0</v>
      </c>
      <c r="L245" s="246"/>
      <c r="M245" s="246"/>
    </row>
    <row r="246" spans="1:13" ht="12.75" customHeight="1" x14ac:dyDescent="0.25">
      <c r="A246" s="106"/>
      <c r="B246" s="209" t="s">
        <v>212</v>
      </c>
      <c r="C246" s="106"/>
      <c r="D246" s="106"/>
      <c r="E246" s="106"/>
      <c r="F246" s="106"/>
      <c r="G246" s="106"/>
      <c r="H246" s="370">
        <f>PROPADJ!K254</f>
        <v>0</v>
      </c>
      <c r="I246" s="269"/>
      <c r="J246" s="270"/>
      <c r="K246" s="27">
        <v>0</v>
      </c>
      <c r="L246" s="246"/>
      <c r="M246" s="246"/>
    </row>
    <row r="247" spans="1:13" ht="12.75" customHeight="1" thickBot="1" x14ac:dyDescent="0.3">
      <c r="A247" s="106"/>
      <c r="B247" s="335" t="s">
        <v>162</v>
      </c>
      <c r="C247" s="247"/>
      <c r="D247" s="247"/>
      <c r="E247" s="247"/>
      <c r="F247" s="247"/>
      <c r="G247" s="354" t="str">
        <f>I130</f>
        <v>TTC</v>
      </c>
      <c r="H247" s="372">
        <f>PROPADJ!K255</f>
        <v>0</v>
      </c>
      <c r="I247" s="271"/>
      <c r="J247" s="355" t="str">
        <f>I130</f>
        <v>TTC</v>
      </c>
      <c r="K247" s="48">
        <f>SUM(K241:K246)</f>
        <v>0</v>
      </c>
      <c r="L247" s="246"/>
      <c r="M247" s="246"/>
    </row>
    <row r="248" spans="1:13" ht="12.75" customHeight="1" thickTop="1" x14ac:dyDescent="0.25">
      <c r="A248" s="106"/>
      <c r="B248" s="106"/>
      <c r="C248" s="106"/>
      <c r="D248" s="106"/>
      <c r="E248" s="106"/>
      <c r="F248" s="106"/>
      <c r="G248" s="106"/>
      <c r="H248" s="84"/>
      <c r="I248" s="272"/>
      <c r="J248" s="282"/>
      <c r="K248" s="49"/>
      <c r="L248" s="246"/>
      <c r="M248" s="246"/>
    </row>
    <row r="249" spans="1:13" ht="12.75" customHeight="1" x14ac:dyDescent="0.25">
      <c r="A249" s="106"/>
      <c r="B249" s="208" t="s">
        <v>113</v>
      </c>
      <c r="C249" s="252"/>
      <c r="D249" s="252"/>
      <c r="E249" s="252"/>
      <c r="F249" s="252"/>
      <c r="G249" s="252"/>
      <c r="H249" s="373">
        <f>PROPADJ!K257</f>
        <v>0</v>
      </c>
      <c r="I249" s="283"/>
      <c r="J249" s="284"/>
      <c r="K249" s="411">
        <f>K219+K230+K238+K247</f>
        <v>0</v>
      </c>
      <c r="L249" s="246"/>
      <c r="M249" s="246"/>
    </row>
    <row r="250" spans="1:13" ht="5.25" customHeight="1" x14ac:dyDescent="0.25">
      <c r="A250" s="106"/>
      <c r="B250" s="106"/>
      <c r="C250" s="106"/>
      <c r="D250" s="106"/>
      <c r="E250" s="106"/>
      <c r="F250" s="106"/>
      <c r="G250" s="106"/>
      <c r="H250" s="299"/>
      <c r="I250" s="256"/>
      <c r="J250" s="256"/>
      <c r="K250" s="256"/>
      <c r="L250" s="246"/>
      <c r="M250" s="246"/>
    </row>
    <row r="251" spans="1:13" ht="5.25" customHeight="1" x14ac:dyDescent="0.25">
      <c r="A251" s="106"/>
      <c r="B251" s="106"/>
      <c r="C251" s="106"/>
      <c r="D251" s="106"/>
      <c r="E251" s="106"/>
      <c r="F251" s="106"/>
      <c r="G251" s="106"/>
      <c r="H251" s="299"/>
      <c r="I251" s="256"/>
      <c r="J251" s="256"/>
      <c r="K251" s="256"/>
      <c r="L251" s="246"/>
      <c r="M251" s="246"/>
    </row>
    <row r="252" spans="1:13" ht="5.25" customHeight="1" x14ac:dyDescent="0.25">
      <c r="A252" s="106"/>
      <c r="B252" s="106"/>
      <c r="C252" s="106"/>
      <c r="D252" s="106"/>
      <c r="E252" s="106"/>
      <c r="F252" s="106"/>
      <c r="G252" s="106"/>
      <c r="H252" s="299"/>
      <c r="I252" s="256"/>
      <c r="J252" s="256"/>
      <c r="K252" s="256"/>
      <c r="L252" s="246"/>
      <c r="M252" s="246"/>
    </row>
    <row r="253" spans="1:13" ht="3.75" customHeight="1" x14ac:dyDescent="0.25">
      <c r="A253" s="106"/>
      <c r="B253" s="106"/>
      <c r="C253" s="106"/>
      <c r="D253" s="106"/>
      <c r="E253" s="106"/>
      <c r="F253" s="106"/>
      <c r="G253" s="106"/>
      <c r="H253" s="299"/>
      <c r="I253" s="256"/>
      <c r="J253" s="256"/>
      <c r="K253" s="256"/>
      <c r="L253" s="246"/>
      <c r="M253" s="246"/>
    </row>
    <row r="254" spans="1:13" ht="6" customHeight="1" thickBot="1" x14ac:dyDescent="0.3">
      <c r="A254" s="106"/>
      <c r="B254" s="106"/>
      <c r="C254" s="106"/>
      <c r="D254" s="106"/>
      <c r="E254" s="106"/>
      <c r="F254" s="106"/>
      <c r="G254" s="106"/>
      <c r="H254" s="299"/>
      <c r="I254" s="256"/>
      <c r="J254" s="256"/>
      <c r="K254" s="256"/>
      <c r="L254" s="246"/>
      <c r="M254" s="246"/>
    </row>
    <row r="255" spans="1:13" ht="12.75" customHeight="1" x14ac:dyDescent="0.25">
      <c r="A255" s="106"/>
      <c r="B255" s="106"/>
      <c r="C255" s="106"/>
      <c r="D255" s="106"/>
      <c r="E255" s="106"/>
      <c r="F255" s="106"/>
      <c r="G255" s="106"/>
      <c r="H255" s="79" t="s">
        <v>108</v>
      </c>
      <c r="I255" s="259"/>
      <c r="J255" s="325"/>
      <c r="K255" s="55" t="s">
        <v>183</v>
      </c>
      <c r="L255" s="246"/>
      <c r="M255" s="246"/>
    </row>
    <row r="256" spans="1:13" ht="12.75" customHeight="1" thickBot="1" x14ac:dyDescent="0.3">
      <c r="A256" s="106"/>
      <c r="B256" s="106"/>
      <c r="C256" s="106"/>
      <c r="D256" s="106"/>
      <c r="E256" s="106"/>
      <c r="F256" s="106"/>
      <c r="G256" s="106"/>
      <c r="H256" s="80" t="s">
        <v>62</v>
      </c>
      <c r="I256" s="261"/>
      <c r="J256" s="326"/>
      <c r="K256" s="56" t="s">
        <v>62</v>
      </c>
      <c r="L256" s="246"/>
      <c r="M256" s="246"/>
    </row>
    <row r="257" spans="1:13" ht="12.75" customHeight="1" x14ac:dyDescent="0.25">
      <c r="A257" s="106"/>
      <c r="B257" s="106"/>
      <c r="C257" s="106"/>
      <c r="D257" s="106"/>
      <c r="E257" s="106"/>
      <c r="F257" s="106"/>
      <c r="G257" s="106"/>
      <c r="H257" s="84"/>
      <c r="I257" s="272"/>
      <c r="J257" s="282"/>
      <c r="K257" s="49"/>
      <c r="L257" s="246"/>
      <c r="M257" s="246"/>
    </row>
    <row r="258" spans="1:13" ht="12.75" customHeight="1" x14ac:dyDescent="0.25">
      <c r="A258" s="106"/>
      <c r="B258" s="208" t="s">
        <v>114</v>
      </c>
      <c r="C258" s="252"/>
      <c r="D258" s="252"/>
      <c r="E258" s="252"/>
      <c r="F258" s="252"/>
      <c r="G258" s="252"/>
      <c r="H258" s="373">
        <f>PROPADJ!K266</f>
        <v>0</v>
      </c>
      <c r="I258" s="283"/>
      <c r="J258" s="284"/>
      <c r="K258" s="411">
        <f>K249</f>
        <v>0</v>
      </c>
      <c r="L258" s="246"/>
      <c r="M258" s="246"/>
    </row>
    <row r="259" spans="1:13" ht="12.75" customHeight="1" x14ac:dyDescent="0.25">
      <c r="A259" s="106"/>
      <c r="B259" s="106"/>
      <c r="C259" s="106"/>
      <c r="D259" s="106"/>
      <c r="E259" s="106"/>
      <c r="F259" s="106"/>
      <c r="G259" s="106"/>
      <c r="H259" s="84"/>
      <c r="I259" s="272"/>
      <c r="J259" s="282"/>
      <c r="K259" s="49"/>
      <c r="L259" s="246"/>
      <c r="M259" s="246"/>
    </row>
    <row r="260" spans="1:13" ht="12.75" customHeight="1" x14ac:dyDescent="0.25">
      <c r="A260" s="204">
        <v>4</v>
      </c>
      <c r="B260" s="205" t="s">
        <v>124</v>
      </c>
      <c r="C260" s="247"/>
      <c r="D260" s="247"/>
      <c r="E260" s="247"/>
      <c r="F260" s="247"/>
      <c r="G260" s="247"/>
      <c r="H260" s="85"/>
      <c r="I260" s="274"/>
      <c r="J260" s="275"/>
      <c r="K260" s="59"/>
      <c r="L260" s="246"/>
      <c r="M260" s="246"/>
    </row>
    <row r="261" spans="1:13" ht="12.75" customHeight="1" x14ac:dyDescent="0.25">
      <c r="A261" s="204"/>
      <c r="B261" s="106" t="s">
        <v>30</v>
      </c>
      <c r="C261" s="106"/>
      <c r="D261" s="106"/>
      <c r="E261" s="106"/>
      <c r="F261" s="106"/>
      <c r="G261" s="106"/>
      <c r="H261" s="370">
        <f>PROPADJ!K269</f>
        <v>0</v>
      </c>
      <c r="I261" s="269"/>
      <c r="J261" s="270"/>
      <c r="K261" s="27">
        <v>0</v>
      </c>
      <c r="L261" s="246"/>
      <c r="M261" s="246"/>
    </row>
    <row r="262" spans="1:13" ht="12.75" customHeight="1" x14ac:dyDescent="0.25">
      <c r="A262" s="204"/>
      <c r="B262" s="106" t="s">
        <v>32</v>
      </c>
      <c r="C262" s="106"/>
      <c r="D262" s="106"/>
      <c r="E262" s="106"/>
      <c r="F262" s="106"/>
      <c r="G262" s="106"/>
      <c r="H262" s="370">
        <f>PROPADJ!K270</f>
        <v>0</v>
      </c>
      <c r="I262" s="269"/>
      <c r="J262" s="270"/>
      <c r="K262" s="27">
        <v>0</v>
      </c>
      <c r="L262" s="246"/>
      <c r="M262" s="246"/>
    </row>
    <row r="263" spans="1:13" ht="12.75" customHeight="1" x14ac:dyDescent="0.25">
      <c r="A263" s="204"/>
      <c r="B263" s="106" t="s">
        <v>31</v>
      </c>
      <c r="C263" s="106"/>
      <c r="D263" s="106"/>
      <c r="E263" s="106"/>
      <c r="F263" s="106"/>
      <c r="G263" s="106"/>
      <c r="H263" s="370">
        <f>PROPADJ!K271</f>
        <v>0</v>
      </c>
      <c r="I263" s="269"/>
      <c r="J263" s="270"/>
      <c r="K263" s="27">
        <v>0</v>
      </c>
      <c r="L263" s="246"/>
      <c r="M263" s="246"/>
    </row>
    <row r="264" spans="1:13" ht="12.75" customHeight="1" x14ac:dyDescent="0.25">
      <c r="A264" s="106"/>
      <c r="B264" s="106" t="s">
        <v>33</v>
      </c>
      <c r="C264" s="106"/>
      <c r="D264" s="106"/>
      <c r="E264" s="106"/>
      <c r="F264" s="106"/>
      <c r="G264" s="106"/>
      <c r="H264" s="370">
        <f>PROPADJ!K272</f>
        <v>0</v>
      </c>
      <c r="I264" s="269"/>
      <c r="J264" s="270"/>
      <c r="K264" s="27">
        <v>0</v>
      </c>
      <c r="L264" s="246"/>
      <c r="M264" s="246"/>
    </row>
    <row r="265" spans="1:13" ht="12.75" customHeight="1" x14ac:dyDescent="0.25">
      <c r="A265" s="106"/>
      <c r="B265" s="106" t="s">
        <v>34</v>
      </c>
      <c r="C265" s="106"/>
      <c r="D265" s="106"/>
      <c r="E265" s="106"/>
      <c r="F265" s="106"/>
      <c r="G265" s="106"/>
      <c r="H265" s="370">
        <f>PROPADJ!K273</f>
        <v>0</v>
      </c>
      <c r="I265" s="269"/>
      <c r="J265" s="270"/>
      <c r="K265" s="27">
        <v>0</v>
      </c>
      <c r="L265" s="246"/>
      <c r="M265" s="246"/>
    </row>
    <row r="266" spans="1:13" ht="12.75" customHeight="1" x14ac:dyDescent="0.25">
      <c r="A266" s="106"/>
      <c r="B266" s="209" t="s">
        <v>35</v>
      </c>
      <c r="C266" s="106"/>
      <c r="D266" s="106"/>
      <c r="E266" s="106"/>
      <c r="F266" s="106"/>
      <c r="G266" s="106"/>
      <c r="H266" s="370">
        <f>PROPADJ!K274</f>
        <v>0</v>
      </c>
      <c r="I266" s="269"/>
      <c r="J266" s="270"/>
      <c r="K266" s="27">
        <v>0</v>
      </c>
      <c r="L266" s="246"/>
      <c r="M266" s="246"/>
    </row>
    <row r="267" spans="1:13" ht="12.75" customHeight="1" x14ac:dyDescent="0.25">
      <c r="A267" s="106"/>
      <c r="B267" s="106" t="s">
        <v>36</v>
      </c>
      <c r="C267" s="106"/>
      <c r="D267" s="106"/>
      <c r="E267" s="106"/>
      <c r="F267" s="106"/>
      <c r="G267" s="106"/>
      <c r="H267" s="370">
        <f>PROPADJ!K275</f>
        <v>0</v>
      </c>
      <c r="I267" s="269"/>
      <c r="J267" s="270"/>
      <c r="K267" s="27">
        <v>0</v>
      </c>
      <c r="L267" s="246"/>
      <c r="M267" s="246"/>
    </row>
    <row r="268" spans="1:13" ht="12.75" customHeight="1" x14ac:dyDescent="0.25">
      <c r="A268" s="106"/>
      <c r="B268" s="106" t="s">
        <v>51</v>
      </c>
      <c r="C268" s="106"/>
      <c r="D268" s="106"/>
      <c r="E268" s="106"/>
      <c r="F268" s="106"/>
      <c r="G268" s="106"/>
      <c r="H268" s="370">
        <f>PROPADJ!K276</f>
        <v>0</v>
      </c>
      <c r="I268" s="269"/>
      <c r="J268" s="270"/>
      <c r="K268" s="27">
        <v>0</v>
      </c>
      <c r="L268" s="246"/>
      <c r="M268" s="246"/>
    </row>
    <row r="269" spans="1:13" ht="12.75" customHeight="1" x14ac:dyDescent="0.25">
      <c r="A269" s="106"/>
      <c r="B269" s="209" t="s">
        <v>220</v>
      </c>
      <c r="C269" s="106"/>
      <c r="D269" s="106"/>
      <c r="E269" s="106"/>
      <c r="F269" s="106"/>
      <c r="G269" s="106"/>
      <c r="H269" s="370">
        <f>PROPADJ!K277</f>
        <v>0</v>
      </c>
      <c r="I269" s="269"/>
      <c r="J269" s="270"/>
      <c r="K269" s="27">
        <v>0</v>
      </c>
      <c r="L269" s="246"/>
      <c r="M269" s="246"/>
    </row>
    <row r="270" spans="1:13" ht="12.75" customHeight="1" thickBot="1" x14ac:dyDescent="0.3">
      <c r="A270" s="106"/>
      <c r="B270" s="335" t="s">
        <v>167</v>
      </c>
      <c r="C270" s="247"/>
      <c r="D270" s="247"/>
      <c r="E270" s="247"/>
      <c r="F270" s="247"/>
      <c r="G270" s="354" t="str">
        <f>I130</f>
        <v>TTC</v>
      </c>
      <c r="H270" s="372">
        <f>PROPADJ!K278</f>
        <v>0</v>
      </c>
      <c r="I270" s="285"/>
      <c r="J270" s="355" t="str">
        <f>I130</f>
        <v>TTC</v>
      </c>
      <c r="K270" s="48">
        <f>SUM(K261:K269)</f>
        <v>0</v>
      </c>
      <c r="L270" s="246"/>
      <c r="M270" s="246"/>
    </row>
    <row r="271" spans="1:13" ht="12.75" customHeight="1" thickTop="1" x14ac:dyDescent="0.25">
      <c r="A271" s="106"/>
      <c r="B271" s="106"/>
      <c r="C271" s="106"/>
      <c r="D271" s="106"/>
      <c r="E271" s="106"/>
      <c r="F271" s="106"/>
      <c r="G271" s="106"/>
      <c r="H271" s="299"/>
      <c r="I271" s="211"/>
      <c r="J271" s="211"/>
      <c r="K271" s="211"/>
      <c r="L271" s="246"/>
      <c r="M271" s="246"/>
    </row>
    <row r="272" spans="1:13" ht="12.75" customHeight="1" x14ac:dyDescent="0.25">
      <c r="A272" s="106"/>
      <c r="B272" s="106"/>
      <c r="C272" s="106"/>
      <c r="D272" s="106"/>
      <c r="E272" s="106"/>
      <c r="F272" s="106"/>
      <c r="G272" s="106"/>
      <c r="H272" s="299"/>
      <c r="I272" s="211"/>
      <c r="J272" s="211"/>
      <c r="K272" s="211"/>
      <c r="L272" s="246"/>
      <c r="M272" s="246"/>
    </row>
    <row r="273" spans="1:13" ht="12.75" customHeight="1" thickBot="1" x14ac:dyDescent="0.3">
      <c r="A273" s="106"/>
      <c r="B273" s="104"/>
      <c r="C273" s="104"/>
      <c r="D273" s="104"/>
      <c r="E273" s="104"/>
      <c r="F273" s="104"/>
      <c r="G273" s="104"/>
      <c r="H273" s="104"/>
      <c r="I273" s="104"/>
      <c r="J273" s="104"/>
      <c r="K273" s="104"/>
      <c r="L273" s="246"/>
      <c r="M273" s="246"/>
    </row>
    <row r="274" spans="1:13" ht="12.75" customHeight="1" thickBot="1" x14ac:dyDescent="0.3">
      <c r="A274" s="106"/>
      <c r="B274" s="334" t="s">
        <v>181</v>
      </c>
      <c r="C274" s="215"/>
      <c r="D274" s="215"/>
      <c r="E274" s="215"/>
      <c r="F274" s="215"/>
      <c r="G274" s="348" t="str">
        <f>I130</f>
        <v>TTC</v>
      </c>
      <c r="H274" s="371">
        <f>PROPADJ!K282</f>
        <v>0</v>
      </c>
      <c r="I274" s="286"/>
      <c r="J274" s="353" t="str">
        <f>I130</f>
        <v>TTC</v>
      </c>
      <c r="K274" s="60">
        <f>K230+K238+K247+K270</f>
        <v>0</v>
      </c>
      <c r="L274" s="246"/>
      <c r="M274" s="246"/>
    </row>
    <row r="275" spans="1:13" ht="12.75" customHeight="1" x14ac:dyDescent="0.25">
      <c r="A275" s="106"/>
      <c r="B275" s="106"/>
      <c r="C275" s="106"/>
      <c r="D275" s="106"/>
      <c r="E275" s="106"/>
      <c r="F275" s="106"/>
      <c r="G275" s="106"/>
      <c r="H275" s="76" t="s">
        <v>108</v>
      </c>
      <c r="I275" s="240"/>
      <c r="J275" s="241"/>
      <c r="K275" s="67" t="s">
        <v>183</v>
      </c>
      <c r="L275" s="246"/>
      <c r="M275" s="246"/>
    </row>
    <row r="276" spans="1:13" ht="12.75" customHeight="1" thickBot="1" x14ac:dyDescent="0.3">
      <c r="A276" s="202" t="s">
        <v>38</v>
      </c>
      <c r="B276" s="202" t="s">
        <v>125</v>
      </c>
      <c r="C276" s="203"/>
      <c r="D276" s="203"/>
      <c r="E276" s="203"/>
      <c r="F276" s="203"/>
      <c r="G276" s="238"/>
      <c r="H276" s="77" t="s">
        <v>62</v>
      </c>
      <c r="I276" s="239"/>
      <c r="J276" s="242"/>
      <c r="K276" s="68" t="s">
        <v>62</v>
      </c>
      <c r="L276" s="246"/>
      <c r="M276" s="246"/>
    </row>
    <row r="277" spans="1:13" ht="12.75" customHeight="1" x14ac:dyDescent="0.25">
      <c r="A277" s="204"/>
      <c r="B277" s="204"/>
      <c r="C277" s="106"/>
      <c r="D277" s="106"/>
      <c r="E277" s="106"/>
      <c r="F277" s="106"/>
      <c r="G277" s="106"/>
      <c r="H277" s="73"/>
      <c r="I277" s="287"/>
      <c r="J277" s="288"/>
      <c r="K277" s="64"/>
      <c r="L277" s="246"/>
      <c r="M277" s="246"/>
    </row>
    <row r="278" spans="1:13" ht="12.75" customHeight="1" x14ac:dyDescent="0.25">
      <c r="A278" s="106"/>
      <c r="B278" s="204" t="s">
        <v>39</v>
      </c>
      <c r="C278" s="106"/>
      <c r="D278" s="106"/>
      <c r="E278" s="106"/>
      <c r="F278" s="106"/>
      <c r="G278" s="106"/>
      <c r="H278" s="370">
        <f>PROPADJ!K286</f>
        <v>0</v>
      </c>
      <c r="I278" s="269"/>
      <c r="J278" s="270"/>
      <c r="K278" s="27">
        <v>0</v>
      </c>
      <c r="L278" s="246"/>
      <c r="M278" s="246"/>
    </row>
    <row r="279" spans="1:13" ht="12.75" customHeight="1" x14ac:dyDescent="0.25">
      <c r="A279" s="106"/>
      <c r="B279" s="204" t="s">
        <v>40</v>
      </c>
      <c r="C279" s="106"/>
      <c r="D279" s="106"/>
      <c r="E279" s="106"/>
      <c r="F279" s="106"/>
      <c r="G279" s="106"/>
      <c r="H279" s="370">
        <f>PROPADJ!K287</f>
        <v>0</v>
      </c>
      <c r="I279" s="269"/>
      <c r="J279" s="270"/>
      <c r="K279" s="27">
        <v>0</v>
      </c>
      <c r="L279" s="246"/>
      <c r="M279" s="246"/>
    </row>
    <row r="280" spans="1:13" ht="12.75" customHeight="1" x14ac:dyDescent="0.25">
      <c r="A280" s="106"/>
      <c r="B280" s="204" t="s">
        <v>57</v>
      </c>
      <c r="C280" s="106"/>
      <c r="D280" s="106"/>
      <c r="E280" s="106"/>
      <c r="F280" s="106"/>
      <c r="G280" s="106"/>
      <c r="H280" s="370">
        <f>PROPADJ!K288</f>
        <v>0</v>
      </c>
      <c r="I280" s="269"/>
      <c r="J280" s="270"/>
      <c r="K280" s="27">
        <v>0</v>
      </c>
      <c r="L280" s="246"/>
      <c r="M280" s="246"/>
    </row>
    <row r="281" spans="1:13" ht="12.75" customHeight="1" x14ac:dyDescent="0.25">
      <c r="A281" s="106"/>
      <c r="B281" s="204" t="s">
        <v>52</v>
      </c>
      <c r="C281" s="106"/>
      <c r="D281" s="106"/>
      <c r="E281" s="106"/>
      <c r="F281" s="106"/>
      <c r="G281" s="106"/>
      <c r="H281" s="370">
        <f>PROPADJ!K289</f>
        <v>0</v>
      </c>
      <c r="I281" s="269"/>
      <c r="J281" s="270"/>
      <c r="K281" s="27">
        <v>0</v>
      </c>
      <c r="L281" s="246"/>
      <c r="M281" s="246"/>
    </row>
    <row r="282" spans="1:13" ht="12.75" customHeight="1" x14ac:dyDescent="0.25">
      <c r="A282" s="106"/>
      <c r="B282" s="204" t="s">
        <v>53</v>
      </c>
      <c r="C282" s="106"/>
      <c r="D282" s="106"/>
      <c r="E282" s="106"/>
      <c r="F282" s="106"/>
      <c r="G282" s="106"/>
      <c r="H282" s="370">
        <f>PROPADJ!K290</f>
        <v>0</v>
      </c>
      <c r="I282" s="269"/>
      <c r="J282" s="270"/>
      <c r="K282" s="27">
        <v>0</v>
      </c>
      <c r="L282" s="246"/>
      <c r="M282" s="246"/>
    </row>
    <row r="283" spans="1:13" ht="12.75" customHeight="1" x14ac:dyDescent="0.25">
      <c r="A283" s="106"/>
      <c r="B283" s="204" t="s">
        <v>54</v>
      </c>
      <c r="C283" s="106"/>
      <c r="D283" s="106"/>
      <c r="E283" s="106"/>
      <c r="F283" s="106"/>
      <c r="G283" s="106"/>
      <c r="H283" s="370">
        <f>PROPADJ!K291</f>
        <v>0</v>
      </c>
      <c r="I283" s="269"/>
      <c r="J283" s="270"/>
      <c r="K283" s="27">
        <v>0</v>
      </c>
      <c r="L283" s="246"/>
      <c r="M283" s="246"/>
    </row>
    <row r="284" spans="1:13" ht="12.75" customHeight="1" x14ac:dyDescent="0.25">
      <c r="A284" s="106"/>
      <c r="B284" s="204" t="s">
        <v>55</v>
      </c>
      <c r="C284" s="106"/>
      <c r="D284" s="106"/>
      <c r="E284" s="106"/>
      <c r="F284" s="106"/>
      <c r="G284" s="106"/>
      <c r="H284" s="370">
        <f>PROPADJ!K292</f>
        <v>0</v>
      </c>
      <c r="I284" s="269"/>
      <c r="J284" s="270"/>
      <c r="K284" s="27">
        <v>0</v>
      </c>
      <c r="L284" s="246"/>
      <c r="M284" s="246"/>
    </row>
    <row r="285" spans="1:13" ht="12.75" customHeight="1" x14ac:dyDescent="0.25">
      <c r="A285" s="106"/>
      <c r="B285" s="209" t="s">
        <v>56</v>
      </c>
      <c r="C285" s="106"/>
      <c r="D285" s="106"/>
      <c r="E285" s="106"/>
      <c r="F285" s="106"/>
      <c r="G285" s="106"/>
      <c r="H285" s="296"/>
      <c r="I285" s="218"/>
      <c r="J285" s="280"/>
      <c r="K285" s="297"/>
      <c r="L285" s="246"/>
      <c r="M285" s="246"/>
    </row>
    <row r="286" spans="1:13" ht="12.75" customHeight="1" thickBot="1" x14ac:dyDescent="0.3">
      <c r="A286" s="106"/>
      <c r="B286" s="106"/>
      <c r="C286" s="106"/>
      <c r="D286" s="106"/>
      <c r="E286" s="106"/>
      <c r="F286" s="106"/>
      <c r="G286" s="106"/>
      <c r="H286" s="296"/>
      <c r="I286" s="218"/>
      <c r="J286" s="280"/>
      <c r="K286" s="298"/>
      <c r="L286" s="246"/>
      <c r="M286" s="246"/>
    </row>
    <row r="287" spans="1:13" ht="12.75" customHeight="1" thickBot="1" x14ac:dyDescent="0.3">
      <c r="A287" s="106"/>
      <c r="B287" s="334" t="s">
        <v>165</v>
      </c>
      <c r="C287" s="215"/>
      <c r="D287" s="215"/>
      <c r="E287" s="215"/>
      <c r="F287" s="215"/>
      <c r="G287" s="348" t="str">
        <f>I130</f>
        <v>TTC</v>
      </c>
      <c r="H287" s="371">
        <f>PROPADJ!K295</f>
        <v>0</v>
      </c>
      <c r="I287" s="286"/>
      <c r="J287" s="353" t="str">
        <f>I130</f>
        <v>TTC</v>
      </c>
      <c r="K287" s="60">
        <f>SUM(K278:K284)</f>
        <v>0</v>
      </c>
      <c r="L287" s="246"/>
      <c r="M287" s="246"/>
    </row>
    <row r="288" spans="1:13" ht="12.75" customHeight="1" thickBot="1" x14ac:dyDescent="0.3">
      <c r="A288" s="106"/>
      <c r="B288" s="106"/>
      <c r="C288" s="106"/>
      <c r="D288" s="106"/>
      <c r="E288" s="106"/>
      <c r="F288" s="106"/>
      <c r="G288" s="106"/>
      <c r="H288" s="61"/>
      <c r="I288" s="106"/>
      <c r="J288" s="106"/>
      <c r="K288" s="61"/>
      <c r="L288" s="246"/>
      <c r="M288" s="246"/>
    </row>
    <row r="289" spans="1:13" ht="12.75" customHeight="1" x14ac:dyDescent="0.25">
      <c r="A289" s="106"/>
      <c r="B289" s="106"/>
      <c r="C289" s="106"/>
      <c r="D289" s="106"/>
      <c r="E289" s="106"/>
      <c r="F289" s="106"/>
      <c r="G289" s="106"/>
      <c r="H289" s="76" t="s">
        <v>108</v>
      </c>
      <c r="I289" s="240"/>
      <c r="J289" s="241"/>
      <c r="K289" s="62" t="s">
        <v>183</v>
      </c>
      <c r="L289" s="246"/>
      <c r="M289" s="246"/>
    </row>
    <row r="290" spans="1:13" ht="12.75" customHeight="1" thickBot="1" x14ac:dyDescent="0.3">
      <c r="A290" s="202" t="s">
        <v>41</v>
      </c>
      <c r="B290" s="202" t="s">
        <v>126</v>
      </c>
      <c r="C290" s="202"/>
      <c r="D290" s="202"/>
      <c r="E290" s="203"/>
      <c r="F290" s="203"/>
      <c r="G290" s="238"/>
      <c r="H290" s="77" t="s">
        <v>62</v>
      </c>
      <c r="I290" s="239"/>
      <c r="J290" s="242"/>
      <c r="K290" s="63" t="s">
        <v>62</v>
      </c>
      <c r="L290" s="246"/>
      <c r="M290" s="246"/>
    </row>
    <row r="291" spans="1:13" ht="12.75" customHeight="1" x14ac:dyDescent="0.25">
      <c r="A291" s="204"/>
      <c r="B291" s="204"/>
      <c r="C291" s="204"/>
      <c r="D291" s="204"/>
      <c r="E291" s="106"/>
      <c r="F291" s="106"/>
      <c r="G291" s="106"/>
      <c r="H291" s="73"/>
      <c r="I291" s="218"/>
      <c r="J291" s="280"/>
      <c r="K291" s="64"/>
      <c r="L291" s="246"/>
      <c r="M291" s="246"/>
    </row>
    <row r="292" spans="1:13" ht="12.75" customHeight="1" x14ac:dyDescent="0.25">
      <c r="A292" s="106"/>
      <c r="B292" s="204" t="s">
        <v>63</v>
      </c>
      <c r="C292" s="106"/>
      <c r="D292" s="204"/>
      <c r="E292" s="106"/>
      <c r="F292" s="106"/>
      <c r="G292" s="106"/>
      <c r="H292" s="370">
        <f>PROPADJ!K300</f>
        <v>0</v>
      </c>
      <c r="I292" s="269"/>
      <c r="J292" s="270"/>
      <c r="K292" s="27">
        <v>0</v>
      </c>
      <c r="L292" s="246"/>
      <c r="M292" s="246"/>
    </row>
    <row r="293" spans="1:13" ht="12.75" customHeight="1" x14ac:dyDescent="0.25">
      <c r="A293" s="106"/>
      <c r="B293" s="204" t="s">
        <v>42</v>
      </c>
      <c r="C293" s="106"/>
      <c r="D293" s="204"/>
      <c r="E293" s="106"/>
      <c r="F293" s="106"/>
      <c r="G293" s="106"/>
      <c r="H293" s="370">
        <f>PROPADJ!K301</f>
        <v>0</v>
      </c>
      <c r="I293" s="269"/>
      <c r="J293" s="270"/>
      <c r="K293" s="27">
        <v>0</v>
      </c>
      <c r="L293" s="246"/>
      <c r="M293" s="246"/>
    </row>
    <row r="294" spans="1:13" ht="12.75" customHeight="1" x14ac:dyDescent="0.25">
      <c r="A294" s="106"/>
      <c r="B294" s="204" t="s">
        <v>43</v>
      </c>
      <c r="C294" s="106"/>
      <c r="D294" s="204"/>
      <c r="E294" s="106"/>
      <c r="F294" s="106"/>
      <c r="G294" s="106"/>
      <c r="H294" s="370">
        <f>PROPADJ!K302</f>
        <v>0</v>
      </c>
      <c r="I294" s="269"/>
      <c r="J294" s="270"/>
      <c r="K294" s="27">
        <v>0</v>
      </c>
      <c r="L294" s="246"/>
      <c r="M294" s="246"/>
    </row>
    <row r="295" spans="1:13" ht="12.75" customHeight="1" x14ac:dyDescent="0.25">
      <c r="A295" s="106"/>
      <c r="B295" s="204" t="s">
        <v>58</v>
      </c>
      <c r="C295" s="106"/>
      <c r="D295" s="204"/>
      <c r="E295" s="106"/>
      <c r="F295" s="106"/>
      <c r="G295" s="106"/>
      <c r="H295" s="370">
        <f>PROPADJ!K303</f>
        <v>0</v>
      </c>
      <c r="I295" s="269"/>
      <c r="J295" s="270"/>
      <c r="K295" s="27">
        <v>0</v>
      </c>
      <c r="L295" s="246"/>
      <c r="M295" s="246"/>
    </row>
    <row r="296" spans="1:13" ht="12.75" customHeight="1" x14ac:dyDescent="0.25">
      <c r="A296" s="106"/>
      <c r="B296" s="204" t="s">
        <v>59</v>
      </c>
      <c r="C296" s="106"/>
      <c r="D296" s="204"/>
      <c r="E296" s="106"/>
      <c r="F296" s="106"/>
      <c r="G296" s="106"/>
      <c r="H296" s="370">
        <f>PROPADJ!K304</f>
        <v>0</v>
      </c>
      <c r="I296" s="269"/>
      <c r="J296" s="270"/>
      <c r="K296" s="27">
        <v>0</v>
      </c>
      <c r="L296" s="246"/>
      <c r="M296" s="246"/>
    </row>
    <row r="297" spans="1:13" ht="12.75" customHeight="1" x14ac:dyDescent="0.25">
      <c r="A297" s="106"/>
      <c r="B297" s="106"/>
      <c r="C297" s="106"/>
      <c r="D297" s="106"/>
      <c r="E297" s="106"/>
      <c r="F297" s="106"/>
      <c r="G297" s="106"/>
      <c r="H297" s="296"/>
      <c r="I297" s="218"/>
      <c r="J297" s="280"/>
      <c r="K297" s="297"/>
      <c r="L297" s="246"/>
      <c r="M297" s="246"/>
    </row>
    <row r="298" spans="1:13" ht="12.75" customHeight="1" thickBot="1" x14ac:dyDescent="0.3">
      <c r="A298" s="106"/>
      <c r="B298" s="106"/>
      <c r="C298" s="106"/>
      <c r="D298" s="106"/>
      <c r="E298" s="106"/>
      <c r="F298" s="106"/>
      <c r="G298" s="106"/>
      <c r="H298" s="296"/>
      <c r="I298" s="218"/>
      <c r="J298" s="280"/>
      <c r="K298" s="297"/>
      <c r="L298" s="246"/>
      <c r="M298" s="246"/>
    </row>
    <row r="299" spans="1:13" ht="12.75" customHeight="1" thickBot="1" x14ac:dyDescent="0.3">
      <c r="A299" s="106"/>
      <c r="B299" s="334" t="s">
        <v>164</v>
      </c>
      <c r="C299" s="215"/>
      <c r="D299" s="215"/>
      <c r="E299" s="215"/>
      <c r="F299" s="215"/>
      <c r="G299" s="348" t="str">
        <f>I130</f>
        <v>TTC</v>
      </c>
      <c r="H299" s="371">
        <f>PROPADJ!K307</f>
        <v>0</v>
      </c>
      <c r="I299" s="286"/>
      <c r="J299" s="353" t="str">
        <f>I130</f>
        <v>TTC</v>
      </c>
      <c r="K299" s="60">
        <f>SUM(K292:K296)</f>
        <v>0</v>
      </c>
      <c r="L299" s="246"/>
      <c r="M299" s="246"/>
    </row>
    <row r="300" spans="1:13" ht="12.75" customHeight="1" x14ac:dyDescent="0.25">
      <c r="A300" s="106"/>
      <c r="B300" s="106"/>
      <c r="C300" s="106"/>
      <c r="D300" s="106"/>
      <c r="E300" s="106"/>
      <c r="F300" s="106"/>
      <c r="G300" s="106"/>
      <c r="H300" s="106"/>
      <c r="I300" s="106"/>
      <c r="J300" s="106"/>
      <c r="K300" s="106"/>
      <c r="L300" s="246"/>
      <c r="M300" s="246"/>
    </row>
    <row r="301" spans="1:13" ht="12.75" customHeight="1" thickBot="1" x14ac:dyDescent="0.3">
      <c r="A301" s="106"/>
      <c r="B301" s="106"/>
      <c r="C301" s="106"/>
      <c r="D301" s="106"/>
      <c r="E301" s="106"/>
      <c r="F301" s="106"/>
      <c r="G301" s="106"/>
      <c r="H301" s="106"/>
      <c r="I301" s="106"/>
      <c r="J301" s="106"/>
      <c r="K301" s="106"/>
      <c r="L301" s="246"/>
      <c r="M301" s="246"/>
    </row>
    <row r="302" spans="1:13" ht="12.75" customHeight="1" thickBot="1" x14ac:dyDescent="0.3">
      <c r="A302" s="104"/>
      <c r="B302" s="334" t="s">
        <v>194</v>
      </c>
      <c r="C302" s="215"/>
      <c r="D302" s="215"/>
      <c r="E302" s="215"/>
      <c r="F302" s="215"/>
      <c r="G302" s="348" t="str">
        <f>I130</f>
        <v>TTC</v>
      </c>
      <c r="H302" s="371">
        <f>PROPADJ!K310</f>
        <v>0</v>
      </c>
      <c r="I302" s="293"/>
      <c r="J302" s="350" t="str">
        <f>I130</f>
        <v>TTC</v>
      </c>
      <c r="K302" s="72">
        <f>K355</f>
        <v>0</v>
      </c>
      <c r="L302" s="246"/>
      <c r="M302" s="246"/>
    </row>
    <row r="303" spans="1:13" ht="12.75" customHeight="1" x14ac:dyDescent="0.25">
      <c r="A303" s="207"/>
      <c r="B303" s="211"/>
      <c r="C303" s="211"/>
      <c r="D303" s="211"/>
      <c r="E303" s="211"/>
      <c r="F303" s="211"/>
      <c r="G303" s="211"/>
      <c r="H303" s="132"/>
      <c r="I303" s="132"/>
      <c r="J303" s="132"/>
      <c r="K303" s="132"/>
      <c r="L303" s="246"/>
      <c r="M303" s="246"/>
    </row>
    <row r="304" spans="1:13" ht="12.75" customHeight="1" thickBot="1" x14ac:dyDescent="0.3">
      <c r="A304" s="207"/>
      <c r="B304" s="211"/>
      <c r="C304" s="211"/>
      <c r="D304" s="211"/>
      <c r="E304" s="211"/>
      <c r="F304" s="211"/>
      <c r="G304" s="211"/>
      <c r="H304" s="132"/>
      <c r="I304" s="132"/>
      <c r="J304" s="132"/>
      <c r="K304" s="132"/>
      <c r="L304" s="246"/>
      <c r="M304" s="246"/>
    </row>
    <row r="305" spans="1:13" ht="12.75" customHeight="1" x14ac:dyDescent="0.25">
      <c r="A305" s="212" t="s">
        <v>127</v>
      </c>
      <c r="B305" s="213"/>
      <c r="C305" s="213"/>
      <c r="D305" s="213"/>
      <c r="E305" s="213"/>
      <c r="F305" s="213"/>
      <c r="G305" s="213"/>
      <c r="H305" s="76" t="s">
        <v>108</v>
      </c>
      <c r="I305" s="240"/>
      <c r="J305" s="241"/>
      <c r="K305" s="62" t="s">
        <v>183</v>
      </c>
      <c r="L305" s="246"/>
      <c r="M305" s="246"/>
    </row>
    <row r="306" spans="1:13" ht="12.75" customHeight="1" thickBot="1" x14ac:dyDescent="0.3">
      <c r="A306" s="214"/>
      <c r="B306" s="211"/>
      <c r="C306" s="211"/>
      <c r="D306" s="211"/>
      <c r="E306" s="211"/>
      <c r="F306" s="211"/>
      <c r="G306" s="211"/>
      <c r="H306" s="77" t="s">
        <v>62</v>
      </c>
      <c r="I306" s="239"/>
      <c r="J306" s="242"/>
      <c r="K306" s="63" t="s">
        <v>62</v>
      </c>
      <c r="L306" s="246"/>
      <c r="M306" s="246"/>
    </row>
    <row r="307" spans="1:13" ht="12.75" customHeight="1" x14ac:dyDescent="0.25">
      <c r="A307" s="214" t="s">
        <v>128</v>
      </c>
      <c r="B307" s="207" t="s">
        <v>166</v>
      </c>
      <c r="C307" s="211"/>
      <c r="D307" s="211"/>
      <c r="E307" s="211"/>
      <c r="F307" s="211"/>
      <c r="G307" s="345" t="str">
        <f>I130</f>
        <v>TTC</v>
      </c>
      <c r="H307" s="370">
        <f>PROPADJ!K315</f>
        <v>0</v>
      </c>
      <c r="I307" s="294"/>
      <c r="J307" s="359" t="str">
        <f>I130</f>
        <v>TTC</v>
      </c>
      <c r="K307" s="69">
        <f>K219</f>
        <v>0</v>
      </c>
      <c r="L307" s="246"/>
      <c r="M307" s="246"/>
    </row>
    <row r="308" spans="1:13" ht="12.75" customHeight="1" x14ac:dyDescent="0.25">
      <c r="A308" s="214" t="s">
        <v>20</v>
      </c>
      <c r="B308" s="207" t="s">
        <v>181</v>
      </c>
      <c r="C308" s="211"/>
      <c r="D308" s="211"/>
      <c r="E308" s="211"/>
      <c r="F308" s="211"/>
      <c r="G308" s="345" t="str">
        <f>I130</f>
        <v>TTC</v>
      </c>
      <c r="H308" s="370">
        <f>PROPADJ!K316</f>
        <v>0</v>
      </c>
      <c r="I308" s="294"/>
      <c r="J308" s="359" t="str">
        <f>I130</f>
        <v>TTC</v>
      </c>
      <c r="K308" s="70">
        <f>K274</f>
        <v>0</v>
      </c>
      <c r="L308" s="246"/>
      <c r="M308" s="246"/>
    </row>
    <row r="309" spans="1:13" ht="12.75" customHeight="1" x14ac:dyDescent="0.25">
      <c r="A309" s="214" t="s">
        <v>38</v>
      </c>
      <c r="B309" s="207" t="s">
        <v>165</v>
      </c>
      <c r="C309" s="211"/>
      <c r="D309" s="211"/>
      <c r="E309" s="211"/>
      <c r="F309" s="211"/>
      <c r="G309" s="345" t="str">
        <f>I130</f>
        <v>TTC</v>
      </c>
      <c r="H309" s="370">
        <f>PROPADJ!K317</f>
        <v>0</v>
      </c>
      <c r="I309" s="211"/>
      <c r="J309" s="359" t="str">
        <f>I130</f>
        <v>TTC</v>
      </c>
      <c r="K309" s="71">
        <f>K287</f>
        <v>0</v>
      </c>
      <c r="L309" s="246"/>
      <c r="M309" s="246"/>
    </row>
    <row r="310" spans="1:13" ht="12.75" customHeight="1" x14ac:dyDescent="0.25">
      <c r="A310" s="214" t="s">
        <v>41</v>
      </c>
      <c r="B310" s="207" t="s">
        <v>164</v>
      </c>
      <c r="C310" s="211"/>
      <c r="D310" s="211"/>
      <c r="E310" s="211"/>
      <c r="F310" s="211"/>
      <c r="G310" s="345" t="str">
        <f>I130</f>
        <v>TTC</v>
      </c>
      <c r="H310" s="370">
        <f>PROPADJ!K318</f>
        <v>0</v>
      </c>
      <c r="I310" s="211"/>
      <c r="J310" s="359" t="str">
        <f>I130</f>
        <v>TTC</v>
      </c>
      <c r="K310" s="71">
        <f>K299</f>
        <v>0</v>
      </c>
      <c r="L310" s="246"/>
      <c r="M310" s="246"/>
    </row>
    <row r="311" spans="1:13" ht="12.75" customHeight="1" thickBot="1" x14ac:dyDescent="0.3">
      <c r="A311" s="214" t="s">
        <v>187</v>
      </c>
      <c r="B311" s="207" t="s">
        <v>195</v>
      </c>
      <c r="C311" s="211"/>
      <c r="D311" s="211"/>
      <c r="E311" s="211"/>
      <c r="F311" s="211"/>
      <c r="G311" s="345" t="str">
        <f>I130</f>
        <v>TTC</v>
      </c>
      <c r="H311" s="370">
        <f>PROPADJ!K319</f>
        <v>0</v>
      </c>
      <c r="I311" s="211"/>
      <c r="J311" s="359" t="str">
        <f>I130</f>
        <v>TTC</v>
      </c>
      <c r="K311" s="71">
        <f>K302</f>
        <v>0</v>
      </c>
      <c r="L311" s="246"/>
      <c r="M311" s="246"/>
    </row>
    <row r="312" spans="1:13" ht="12.75" customHeight="1" thickBot="1" x14ac:dyDescent="0.3">
      <c r="A312" s="334" t="s">
        <v>193</v>
      </c>
      <c r="B312" s="215"/>
      <c r="C312" s="215"/>
      <c r="D312" s="215"/>
      <c r="E312" s="215"/>
      <c r="F312" s="215"/>
      <c r="G312" s="346" t="str">
        <f>I130</f>
        <v>TTC</v>
      </c>
      <c r="H312" s="371">
        <f>PROPADJ!K320</f>
        <v>0</v>
      </c>
      <c r="I312" s="327"/>
      <c r="J312" s="350" t="str">
        <f>I130</f>
        <v>TTC</v>
      </c>
      <c r="K312" s="72">
        <f>SUM(K307:K311)</f>
        <v>0</v>
      </c>
      <c r="L312" s="246"/>
      <c r="M312" s="246"/>
    </row>
    <row r="313" spans="1:13" ht="12.75" customHeight="1" thickBot="1" x14ac:dyDescent="0.3">
      <c r="A313" s="214"/>
      <c r="B313" s="340" t="s">
        <v>129</v>
      </c>
      <c r="C313" s="207"/>
      <c r="D313" s="342" t="str">
        <f>IF(I130="ttc","0%","7.6%")</f>
        <v>0%</v>
      </c>
      <c r="E313" s="211"/>
      <c r="F313" s="211"/>
      <c r="G313" s="347"/>
      <c r="H313" s="371">
        <f>PROPADJ!K321</f>
        <v>0</v>
      </c>
      <c r="I313" s="257"/>
      <c r="J313" s="360"/>
      <c r="K313" s="72">
        <f>K312*D313</f>
        <v>0</v>
      </c>
      <c r="L313" s="246"/>
      <c r="M313" s="246"/>
    </row>
    <row r="314" spans="1:13" ht="12.75" customHeight="1" thickBot="1" x14ac:dyDescent="0.3">
      <c r="A314" s="334" t="s">
        <v>193</v>
      </c>
      <c r="B314" s="215"/>
      <c r="C314" s="215"/>
      <c r="D314" s="215"/>
      <c r="E314" s="215"/>
      <c r="F314" s="215"/>
      <c r="G314" s="348" t="s">
        <v>163</v>
      </c>
      <c r="H314" s="371">
        <f>PROPADJ!K322</f>
        <v>0</v>
      </c>
      <c r="I314" s="327"/>
      <c r="J314" s="350" t="s">
        <v>163</v>
      </c>
      <c r="K314" s="72">
        <f>K312+K313</f>
        <v>0</v>
      </c>
      <c r="L314" s="246"/>
      <c r="M314" s="246"/>
    </row>
    <row r="315" spans="1:13" x14ac:dyDescent="0.25">
      <c r="A315" s="101"/>
      <c r="B315" s="101"/>
      <c r="C315" s="101"/>
      <c r="D315" s="101"/>
      <c r="E315" s="101"/>
      <c r="F315" s="101"/>
      <c r="G315" s="135"/>
      <c r="H315" s="135"/>
      <c r="I315" s="135"/>
      <c r="J315" s="135"/>
      <c r="K315" s="135"/>
      <c r="L315" s="135"/>
      <c r="M315" s="135"/>
    </row>
    <row r="316" spans="1:13" x14ac:dyDescent="0.25">
      <c r="A316" s="101"/>
      <c r="B316" s="104" t="s">
        <v>240</v>
      </c>
      <c r="C316" s="104"/>
      <c r="D316" s="104"/>
      <c r="E316" s="104"/>
      <c r="F316" s="104"/>
      <c r="G316" s="104"/>
      <c r="H316" s="104"/>
      <c r="I316" s="104"/>
      <c r="K316" s="289"/>
      <c r="L316" s="289"/>
      <c r="M316" s="289"/>
    </row>
    <row r="317" spans="1:13" x14ac:dyDescent="0.25">
      <c r="A317" s="101"/>
      <c r="B317" s="104"/>
      <c r="C317" s="104"/>
      <c r="D317" s="104"/>
      <c r="E317" s="104"/>
      <c r="F317" s="104"/>
      <c r="G317" s="104"/>
      <c r="H317" s="104"/>
      <c r="I317" s="104"/>
      <c r="J317" s="104"/>
      <c r="K317" s="289"/>
      <c r="L317" s="289"/>
      <c r="M317" s="289"/>
    </row>
    <row r="318" spans="1:13" x14ac:dyDescent="0.25">
      <c r="A318" s="101"/>
      <c r="B318" s="120" t="s">
        <v>142</v>
      </c>
      <c r="C318" s="120"/>
      <c r="D318" s="120"/>
      <c r="E318" s="5"/>
      <c r="F318" s="5"/>
      <c r="G318" s="120" t="s">
        <v>143</v>
      </c>
      <c r="H318" s="120"/>
      <c r="I318" s="142" t="s">
        <v>144</v>
      </c>
      <c r="J318" s="148" t="s">
        <v>145</v>
      </c>
      <c r="K318" s="291"/>
      <c r="L318" s="291"/>
      <c r="M318" s="291"/>
    </row>
    <row r="319" spans="1:13" x14ac:dyDescent="0.25">
      <c r="A319" s="101"/>
      <c r="B319" s="120"/>
      <c r="C319" s="120"/>
      <c r="D319" s="137"/>
      <c r="E319" s="120"/>
      <c r="F319" s="120"/>
      <c r="G319" s="137"/>
      <c r="H319" s="137"/>
      <c r="I319" s="137"/>
      <c r="J319" s="137"/>
      <c r="K319" s="291"/>
      <c r="L319" s="291"/>
      <c r="M319" s="291"/>
    </row>
    <row r="320" spans="1:13" x14ac:dyDescent="0.25">
      <c r="A320" s="211"/>
      <c r="B320" s="120" t="s">
        <v>146</v>
      </c>
      <c r="C320" s="120"/>
      <c r="D320" s="120"/>
      <c r="E320" s="5"/>
      <c r="F320" s="5"/>
      <c r="G320" s="120" t="s">
        <v>143</v>
      </c>
      <c r="H320" s="120"/>
      <c r="I320" s="142" t="s">
        <v>144</v>
      </c>
      <c r="J320" s="148" t="s">
        <v>145</v>
      </c>
      <c r="K320" s="309"/>
      <c r="L320" s="309"/>
      <c r="M320" s="309"/>
    </row>
    <row r="321" spans="1:17" x14ac:dyDescent="0.25">
      <c r="A321" s="469" t="s">
        <v>207</v>
      </c>
      <c r="B321" s="470"/>
      <c r="C321" s="470"/>
      <c r="D321" s="470"/>
      <c r="E321" s="470"/>
      <c r="F321" s="470"/>
      <c r="G321" s="470"/>
      <c r="H321" s="470"/>
      <c r="I321" s="470"/>
      <c r="J321" s="470"/>
      <c r="K321" s="470"/>
      <c r="L321" s="309"/>
      <c r="M321" s="309"/>
    </row>
    <row r="322" spans="1:17" x14ac:dyDescent="0.25">
      <c r="A322" s="211"/>
      <c r="B322" s="211"/>
      <c r="C322" s="211"/>
      <c r="D322" s="211"/>
      <c r="E322" s="211"/>
      <c r="F322" s="211"/>
      <c r="G322" s="254"/>
      <c r="H322" s="254"/>
      <c r="I322" s="254"/>
      <c r="J322" s="254"/>
      <c r="K322" s="254"/>
      <c r="L322" s="309"/>
      <c r="M322" s="309"/>
    </row>
    <row r="323" spans="1:17" ht="39" customHeight="1" x14ac:dyDescent="0.25">
      <c r="A323" s="471" t="s">
        <v>209</v>
      </c>
      <c r="B323" s="472"/>
      <c r="C323" s="472"/>
      <c r="D323" s="472"/>
      <c r="E323" s="472"/>
      <c r="F323" s="472"/>
      <c r="G323" s="472"/>
      <c r="H323" s="472"/>
      <c r="I323" s="472"/>
      <c r="J323" s="472"/>
      <c r="K323" s="472"/>
      <c r="L323" s="309"/>
      <c r="M323" s="309"/>
    </row>
    <row r="324" spans="1:17" x14ac:dyDescent="0.25">
      <c r="A324" s="211"/>
      <c r="B324" s="211"/>
      <c r="C324" s="211"/>
      <c r="D324" s="211"/>
      <c r="E324" s="211"/>
      <c r="F324" s="211"/>
      <c r="G324" s="254"/>
      <c r="H324" s="254"/>
      <c r="I324" s="254"/>
      <c r="J324" s="254"/>
      <c r="K324" s="254"/>
      <c r="L324" s="309"/>
      <c r="M324" s="309"/>
    </row>
    <row r="325" spans="1:17" x14ac:dyDescent="0.25">
      <c r="A325" s="211"/>
      <c r="B325" s="211"/>
      <c r="C325" s="211"/>
      <c r="D325" s="211"/>
      <c r="E325" s="211"/>
      <c r="F325" s="211"/>
      <c r="G325" s="254"/>
      <c r="H325" s="254"/>
      <c r="I325" s="254"/>
      <c r="J325" s="254"/>
      <c r="K325" s="254"/>
      <c r="L325" s="309"/>
      <c r="M325" s="309"/>
    </row>
    <row r="326" spans="1:17" x14ac:dyDescent="0.25">
      <c r="A326" s="211"/>
      <c r="B326" s="211"/>
      <c r="C326" s="211"/>
      <c r="D326" s="211"/>
      <c r="E326" s="211"/>
      <c r="F326" s="211"/>
      <c r="G326" s="254"/>
      <c r="H326" s="254"/>
      <c r="I326" s="254"/>
      <c r="J326" s="254"/>
      <c r="K326" s="254"/>
      <c r="L326" s="309"/>
      <c r="M326" s="309"/>
    </row>
    <row r="327" spans="1:17" ht="13.8" thickBot="1" x14ac:dyDescent="0.3">
      <c r="A327" s="211"/>
      <c r="B327" s="211"/>
      <c r="C327" s="211"/>
      <c r="D327" s="211"/>
      <c r="E327" s="211"/>
      <c r="F327" s="211"/>
      <c r="G327" s="254"/>
      <c r="H327" s="106"/>
      <c r="I327" s="254"/>
      <c r="J327" s="254"/>
      <c r="K327" s="106"/>
      <c r="L327" s="309"/>
      <c r="M327" s="309"/>
    </row>
    <row r="328" spans="1:17" x14ac:dyDescent="0.25">
      <c r="A328" s="211"/>
      <c r="B328" s="211"/>
      <c r="C328" s="211"/>
      <c r="D328" s="211"/>
      <c r="E328" s="211"/>
      <c r="F328" s="211"/>
      <c r="G328" s="254"/>
      <c r="H328" s="302" t="s">
        <v>108</v>
      </c>
      <c r="I328" s="303"/>
      <c r="J328" s="304"/>
      <c r="K328" s="302" t="s">
        <v>183</v>
      </c>
      <c r="L328" s="309"/>
      <c r="M328" s="309"/>
    </row>
    <row r="329" spans="1:17" s="3" customFormat="1" ht="13.8" thickBot="1" x14ac:dyDescent="0.3">
      <c r="A329" s="202" t="s">
        <v>187</v>
      </c>
      <c r="B329" s="202" t="s">
        <v>188</v>
      </c>
      <c r="C329" s="202"/>
      <c r="D329" s="202"/>
      <c r="E329" s="305"/>
      <c r="F329" s="305"/>
      <c r="G329" s="202"/>
      <c r="H329" s="306" t="s">
        <v>62</v>
      </c>
      <c r="I329" s="307"/>
      <c r="J329" s="308"/>
      <c r="K329" s="306" t="s">
        <v>62</v>
      </c>
      <c r="L329" s="311"/>
      <c r="M329" s="311"/>
      <c r="N329" s="105"/>
      <c r="O329" s="22"/>
      <c r="P329" s="22"/>
      <c r="Q329" s="22"/>
    </row>
    <row r="330" spans="1:17" x14ac:dyDescent="0.25">
      <c r="A330" s="211"/>
      <c r="B330" s="211"/>
      <c r="C330" s="211"/>
      <c r="D330" s="211"/>
      <c r="E330" s="309"/>
      <c r="F330" s="309"/>
      <c r="G330" s="211"/>
      <c r="H330" s="310"/>
      <c r="I330" s="309"/>
      <c r="J330" s="211"/>
      <c r="K330" s="310"/>
      <c r="L330" s="211"/>
      <c r="M330" s="211"/>
    </row>
    <row r="331" spans="1:17" x14ac:dyDescent="0.25">
      <c r="A331" s="211"/>
      <c r="B331" s="207" t="s">
        <v>189</v>
      </c>
      <c r="C331" s="211"/>
      <c r="D331" s="211"/>
      <c r="E331" s="309"/>
      <c r="F331" s="309"/>
      <c r="G331" s="211"/>
      <c r="H331" s="310"/>
      <c r="I331" s="309"/>
      <c r="J331" s="211"/>
      <c r="K331" s="310"/>
      <c r="L331" s="211"/>
      <c r="M331" s="211"/>
    </row>
    <row r="332" spans="1:17" s="14" customFormat="1" ht="15.6" x14ac:dyDescent="0.25">
      <c r="A332" s="211"/>
      <c r="B332" s="211"/>
      <c r="C332" s="34"/>
      <c r="D332" s="34"/>
      <c r="E332" s="39"/>
      <c r="F332" s="39"/>
      <c r="G332" s="34"/>
      <c r="H332" s="94"/>
      <c r="I332" s="309"/>
      <c r="J332" s="211"/>
      <c r="K332" s="94"/>
      <c r="L332" s="328"/>
      <c r="M332" s="328"/>
      <c r="N332" s="151"/>
      <c r="O332" s="31"/>
      <c r="P332" s="31"/>
      <c r="Q332" s="31"/>
    </row>
    <row r="333" spans="1:17" x14ac:dyDescent="0.25">
      <c r="A333" s="211"/>
      <c r="B333" s="211"/>
      <c r="C333" s="34"/>
      <c r="D333" s="34"/>
      <c r="E333" s="39"/>
      <c r="F333" s="39"/>
      <c r="G333" s="34"/>
      <c r="H333" s="94"/>
      <c r="I333" s="309"/>
      <c r="J333" s="211"/>
      <c r="K333" s="94"/>
      <c r="L333" s="211"/>
      <c r="M333" s="211"/>
    </row>
    <row r="334" spans="1:17" x14ac:dyDescent="0.25">
      <c r="A334" s="211"/>
      <c r="B334" s="211"/>
      <c r="C334" s="34"/>
      <c r="D334" s="34"/>
      <c r="E334" s="39"/>
      <c r="F334" s="39"/>
      <c r="G334" s="34"/>
      <c r="H334" s="94"/>
      <c r="I334" s="309"/>
      <c r="J334" s="211"/>
      <c r="K334" s="94"/>
      <c r="L334" s="211"/>
      <c r="M334" s="211"/>
    </row>
    <row r="335" spans="1:17" x14ac:dyDescent="0.25">
      <c r="A335" s="211"/>
      <c r="B335" s="211"/>
      <c r="C335" s="34"/>
      <c r="D335" s="34"/>
      <c r="E335" s="39"/>
      <c r="F335" s="39"/>
      <c r="G335" s="34"/>
      <c r="H335" s="94"/>
      <c r="I335" s="309"/>
      <c r="J335" s="211"/>
      <c r="K335" s="94"/>
      <c r="L335" s="211"/>
      <c r="M335" s="211"/>
    </row>
    <row r="336" spans="1:17" x14ac:dyDescent="0.25">
      <c r="A336" s="211"/>
      <c r="B336" s="211"/>
      <c r="C336" s="34"/>
      <c r="D336" s="34"/>
      <c r="E336" s="39"/>
      <c r="F336" s="39"/>
      <c r="G336" s="34"/>
      <c r="H336" s="94"/>
      <c r="I336" s="309"/>
      <c r="J336" s="211"/>
      <c r="K336" s="94"/>
      <c r="L336" s="211"/>
      <c r="M336" s="211"/>
    </row>
    <row r="337" spans="1:17" x14ac:dyDescent="0.25">
      <c r="A337" s="211"/>
      <c r="B337" s="211"/>
      <c r="C337" s="34"/>
      <c r="D337" s="34"/>
      <c r="E337" s="39"/>
      <c r="F337" s="39"/>
      <c r="G337" s="34"/>
      <c r="H337" s="94"/>
      <c r="I337" s="309"/>
      <c r="J337" s="211"/>
      <c r="K337" s="94"/>
      <c r="L337" s="211"/>
      <c r="M337" s="211"/>
    </row>
    <row r="338" spans="1:17" x14ac:dyDescent="0.25">
      <c r="A338" s="211"/>
      <c r="B338" s="211"/>
      <c r="C338" s="34"/>
      <c r="D338" s="34"/>
      <c r="E338" s="34"/>
      <c r="F338" s="34"/>
      <c r="G338" s="34"/>
      <c r="H338" s="94"/>
      <c r="I338" s="309"/>
      <c r="J338" s="211"/>
      <c r="K338" s="94"/>
      <c r="L338" s="211"/>
      <c r="M338" s="211"/>
    </row>
    <row r="339" spans="1:17" x14ac:dyDescent="0.25">
      <c r="A339" s="211"/>
      <c r="B339" s="211"/>
      <c r="C339" s="34"/>
      <c r="D339" s="34"/>
      <c r="E339" s="34"/>
      <c r="F339" s="34"/>
      <c r="G339" s="34"/>
      <c r="H339" s="94"/>
      <c r="I339" s="309"/>
      <c r="J339" s="211"/>
      <c r="K339" s="94"/>
      <c r="L339" s="211"/>
      <c r="M339" s="211"/>
    </row>
    <row r="340" spans="1:17" x14ac:dyDescent="0.25">
      <c r="A340" s="207"/>
      <c r="B340" s="207"/>
      <c r="C340" s="8"/>
      <c r="D340" s="8"/>
      <c r="E340" s="8"/>
      <c r="F340" s="8"/>
      <c r="G340" s="8"/>
      <c r="H340" s="96"/>
      <c r="I340" s="311"/>
      <c r="J340" s="257"/>
      <c r="K340" s="96"/>
      <c r="L340" s="211"/>
      <c r="M340" s="211"/>
    </row>
    <row r="341" spans="1:17" x14ac:dyDescent="0.25">
      <c r="A341" s="211"/>
      <c r="B341" s="211"/>
      <c r="C341" s="34"/>
      <c r="D341" s="34"/>
      <c r="E341" s="34"/>
      <c r="F341" s="34"/>
      <c r="G341" s="34"/>
      <c r="H341" s="93"/>
      <c r="I341" s="211"/>
      <c r="J341" s="211"/>
      <c r="K341" s="93"/>
      <c r="L341" s="211"/>
      <c r="M341" s="211"/>
    </row>
    <row r="342" spans="1:17" x14ac:dyDescent="0.25">
      <c r="A342" s="211"/>
      <c r="B342" s="211"/>
      <c r="C342" s="211"/>
      <c r="D342" s="211"/>
      <c r="E342" s="211"/>
      <c r="F342" s="211"/>
      <c r="G342" s="211"/>
      <c r="H342" s="297"/>
      <c r="I342" s="211"/>
      <c r="J342" s="211"/>
      <c r="K342" s="297"/>
      <c r="L342" s="211"/>
      <c r="M342" s="211"/>
    </row>
    <row r="343" spans="1:17" x14ac:dyDescent="0.25">
      <c r="A343" s="316"/>
      <c r="B343" s="317" t="s">
        <v>190</v>
      </c>
      <c r="C343" s="318"/>
      <c r="D343" s="318"/>
      <c r="E343" s="318"/>
      <c r="F343" s="318"/>
      <c r="G343" s="312"/>
      <c r="H343" s="315"/>
      <c r="I343" s="312"/>
      <c r="J343" s="312"/>
      <c r="K343" s="315"/>
      <c r="L343" s="211"/>
      <c r="M343" s="211"/>
    </row>
    <row r="344" spans="1:17" x14ac:dyDescent="0.25">
      <c r="A344" s="211"/>
      <c r="B344" s="211"/>
      <c r="C344" s="34"/>
      <c r="D344" s="34"/>
      <c r="E344" s="34"/>
      <c r="F344" s="34"/>
      <c r="G344" s="34"/>
      <c r="H344" s="93"/>
      <c r="I344" s="211"/>
      <c r="J344" s="211"/>
      <c r="K344" s="93"/>
      <c r="L344" s="211"/>
      <c r="M344" s="211"/>
    </row>
    <row r="345" spans="1:17" x14ac:dyDescent="0.25">
      <c r="A345" s="211"/>
      <c r="B345" s="211"/>
      <c r="C345" s="34"/>
      <c r="D345" s="34"/>
      <c r="E345" s="34"/>
      <c r="F345" s="34"/>
      <c r="G345" s="34"/>
      <c r="H345" s="93"/>
      <c r="I345" s="211"/>
      <c r="J345" s="211"/>
      <c r="K345" s="93"/>
      <c r="L345" s="211"/>
      <c r="M345" s="211"/>
    </row>
    <row r="346" spans="1:17" x14ac:dyDescent="0.25">
      <c r="A346" s="211"/>
      <c r="B346" s="211"/>
      <c r="C346" s="34"/>
      <c r="D346" s="34"/>
      <c r="E346" s="34"/>
      <c r="F346" s="97"/>
      <c r="G346" s="97"/>
      <c r="H346" s="93"/>
      <c r="I346" s="211"/>
      <c r="J346" s="314"/>
      <c r="K346" s="93"/>
      <c r="L346" s="211"/>
      <c r="M346" s="211"/>
    </row>
    <row r="347" spans="1:17" s="14" customFormat="1" ht="15.6" x14ac:dyDescent="0.25">
      <c r="A347" s="211"/>
      <c r="B347" s="211"/>
      <c r="C347" s="34"/>
      <c r="D347" s="34"/>
      <c r="E347" s="34"/>
      <c r="F347" s="97"/>
      <c r="G347" s="34"/>
      <c r="H347" s="94"/>
      <c r="I347" s="211"/>
      <c r="J347" s="211"/>
      <c r="K347" s="94"/>
      <c r="L347" s="328"/>
      <c r="M347" s="328"/>
      <c r="N347" s="151"/>
      <c r="O347" s="31"/>
      <c r="P347" s="31"/>
      <c r="Q347" s="31"/>
    </row>
    <row r="348" spans="1:17" x14ac:dyDescent="0.25">
      <c r="A348" s="211"/>
      <c r="B348" s="211"/>
      <c r="C348" s="34"/>
      <c r="D348" s="34"/>
      <c r="E348" s="34"/>
      <c r="F348" s="97"/>
      <c r="G348" s="34"/>
      <c r="H348" s="94"/>
      <c r="I348" s="211"/>
      <c r="J348" s="211"/>
      <c r="K348" s="94"/>
      <c r="L348" s="211"/>
      <c r="M348" s="211"/>
    </row>
    <row r="349" spans="1:17" x14ac:dyDescent="0.25">
      <c r="A349" s="211"/>
      <c r="B349" s="211"/>
      <c r="C349" s="34"/>
      <c r="D349" s="34"/>
      <c r="E349" s="34"/>
      <c r="F349" s="97"/>
      <c r="G349" s="34"/>
      <c r="H349" s="94"/>
      <c r="I349" s="211"/>
      <c r="J349" s="211"/>
      <c r="K349" s="94"/>
      <c r="L349" s="211"/>
      <c r="M349" s="211"/>
    </row>
    <row r="350" spans="1:17" x14ac:dyDescent="0.25">
      <c r="A350" s="211"/>
      <c r="B350" s="211"/>
      <c r="C350" s="34"/>
      <c r="D350" s="34"/>
      <c r="E350" s="34"/>
      <c r="F350" s="97"/>
      <c r="G350" s="34"/>
      <c r="H350" s="94"/>
      <c r="I350" s="211"/>
      <c r="J350" s="211"/>
      <c r="K350" s="94"/>
      <c r="L350" s="211"/>
      <c r="M350" s="211"/>
    </row>
    <row r="351" spans="1:17" x14ac:dyDescent="0.25">
      <c r="A351" s="211"/>
      <c r="B351" s="211"/>
      <c r="C351" s="34"/>
      <c r="D351" s="34"/>
      <c r="E351" s="34"/>
      <c r="F351" s="97"/>
      <c r="G351" s="34"/>
      <c r="H351" s="94"/>
      <c r="I351" s="211"/>
      <c r="J351" s="211"/>
      <c r="K351" s="94"/>
      <c r="L351" s="211"/>
      <c r="M351" s="211"/>
    </row>
    <row r="352" spans="1:17" x14ac:dyDescent="0.25">
      <c r="A352" s="211"/>
      <c r="B352" s="211"/>
      <c r="C352" s="34"/>
      <c r="D352" s="34"/>
      <c r="E352" s="34"/>
      <c r="F352" s="97"/>
      <c r="G352" s="97"/>
      <c r="H352" s="93"/>
      <c r="I352" s="211"/>
      <c r="J352" s="314"/>
      <c r="K352" s="93"/>
      <c r="L352" s="211"/>
      <c r="M352" s="211"/>
    </row>
    <row r="353" spans="1:17" x14ac:dyDescent="0.25">
      <c r="A353" s="211"/>
      <c r="B353" s="211"/>
      <c r="C353" s="34"/>
      <c r="D353" s="34"/>
      <c r="E353" s="34"/>
      <c r="F353" s="97"/>
      <c r="G353" s="34"/>
      <c r="H353" s="94"/>
      <c r="I353" s="211"/>
      <c r="J353" s="211"/>
      <c r="K353" s="94"/>
      <c r="L353" s="211"/>
      <c r="M353" s="211"/>
    </row>
    <row r="354" spans="1:17" ht="13.8" thickBot="1" x14ac:dyDescent="0.3">
      <c r="A354" s="211"/>
      <c r="B354" s="211"/>
      <c r="C354" s="211"/>
      <c r="D354" s="211"/>
      <c r="E354" s="211"/>
      <c r="F354" s="314"/>
      <c r="G354" s="211"/>
      <c r="H354" s="95"/>
      <c r="I354" s="211"/>
      <c r="J354" s="211"/>
      <c r="K354" s="95"/>
      <c r="L354" s="211"/>
      <c r="M354" s="211"/>
    </row>
    <row r="355" spans="1:17" ht="13.8" thickBot="1" x14ac:dyDescent="0.3">
      <c r="A355" s="211"/>
      <c r="B355" s="334" t="s">
        <v>191</v>
      </c>
      <c r="C355" s="215"/>
      <c r="D355" s="215"/>
      <c r="E355" s="215"/>
      <c r="F355" s="319"/>
      <c r="G355" s="343" t="s">
        <v>163</v>
      </c>
      <c r="H355" s="98">
        <f>SUM(H332:H353)</f>
        <v>0</v>
      </c>
      <c r="I355" s="313"/>
      <c r="J355" s="358" t="s">
        <v>163</v>
      </c>
      <c r="K355" s="99">
        <f>SUM(K332:K353)</f>
        <v>0</v>
      </c>
      <c r="L355" s="211"/>
      <c r="M355" s="211"/>
    </row>
    <row r="356" spans="1:17" x14ac:dyDescent="0.25">
      <c r="A356" s="211"/>
      <c r="B356" s="211"/>
      <c r="C356" s="211"/>
      <c r="D356" s="211"/>
      <c r="E356" s="211"/>
      <c r="F356" s="314"/>
      <c r="G356" s="211"/>
      <c r="H356" s="309"/>
      <c r="I356" s="211"/>
      <c r="J356" s="211"/>
      <c r="K356" s="309"/>
      <c r="L356" s="211"/>
      <c r="M356" s="211"/>
    </row>
    <row r="357" spans="1:17" x14ac:dyDescent="0.25">
      <c r="A357" s="211"/>
      <c r="B357" s="211"/>
      <c r="C357" s="211"/>
      <c r="D357" s="211"/>
      <c r="E357" s="211"/>
      <c r="F357" s="314"/>
      <c r="G357" s="211"/>
      <c r="H357" s="211"/>
      <c r="I357" s="211"/>
      <c r="J357" s="211"/>
      <c r="K357" s="309"/>
      <c r="L357" s="211"/>
      <c r="M357" s="211"/>
    </row>
    <row r="358" spans="1:17" x14ac:dyDescent="0.25">
      <c r="A358" s="211"/>
      <c r="B358" s="211" t="s">
        <v>240</v>
      </c>
      <c r="C358" s="211"/>
      <c r="D358" s="211"/>
      <c r="E358" s="211"/>
      <c r="F358" s="314"/>
      <c r="G358" s="211"/>
      <c r="H358" s="309"/>
      <c r="I358" s="211"/>
      <c r="J358" s="211"/>
      <c r="K358" s="309"/>
      <c r="L358" s="211"/>
      <c r="M358" s="211"/>
    </row>
    <row r="359" spans="1:17" x14ac:dyDescent="0.25">
      <c r="A359" s="211"/>
      <c r="B359" s="104"/>
      <c r="C359" s="104"/>
      <c r="D359" s="104"/>
      <c r="E359" s="104"/>
      <c r="F359" s="104"/>
      <c r="G359" s="104"/>
      <c r="H359" s="104"/>
      <c r="I359" s="104"/>
      <c r="K359" s="309"/>
      <c r="L359" s="211"/>
      <c r="M359" s="211"/>
    </row>
    <row r="360" spans="1:17" x14ac:dyDescent="0.25">
      <c r="A360" s="211"/>
      <c r="B360" s="120" t="s">
        <v>142</v>
      </c>
      <c r="C360" s="120"/>
      <c r="D360" s="120"/>
      <c r="E360" s="5"/>
      <c r="F360" s="5"/>
      <c r="G360" s="120" t="s">
        <v>143</v>
      </c>
      <c r="H360" s="120"/>
      <c r="I360" s="142" t="s">
        <v>144</v>
      </c>
      <c r="J360" s="148" t="s">
        <v>145</v>
      </c>
      <c r="K360" s="211"/>
      <c r="L360" s="211"/>
      <c r="M360" s="211"/>
    </row>
    <row r="361" spans="1:17" x14ac:dyDescent="0.25">
      <c r="A361" s="211"/>
      <c r="B361" s="120"/>
      <c r="C361" s="120"/>
      <c r="D361" s="137"/>
      <c r="E361" s="120"/>
      <c r="F361" s="120"/>
      <c r="G361" s="137"/>
      <c r="H361" s="137"/>
      <c r="I361" s="137"/>
      <c r="J361" s="137"/>
      <c r="K361" s="211"/>
      <c r="L361" s="246"/>
      <c r="M361" s="246"/>
    </row>
    <row r="362" spans="1:17" x14ac:dyDescent="0.25">
      <c r="A362" s="211"/>
      <c r="B362" s="120" t="s">
        <v>146</v>
      </c>
      <c r="C362" s="120"/>
      <c r="D362" s="120"/>
      <c r="E362" s="5"/>
      <c r="F362" s="5"/>
      <c r="G362" s="120" t="s">
        <v>143</v>
      </c>
      <c r="H362" s="120"/>
      <c r="I362" s="142" t="s">
        <v>144</v>
      </c>
      <c r="J362" s="148" t="s">
        <v>145</v>
      </c>
      <c r="K362" s="211"/>
      <c r="L362" s="246"/>
      <c r="M362" s="246"/>
    </row>
    <row r="363" spans="1:17" x14ac:dyDescent="0.25">
      <c r="A363" s="106"/>
      <c r="B363" s="106"/>
      <c r="C363" s="106"/>
      <c r="D363" s="106"/>
      <c r="E363" s="106"/>
      <c r="F363" s="106"/>
      <c r="G363" s="106"/>
      <c r="H363" s="106"/>
      <c r="I363" s="106"/>
      <c r="J363" s="106"/>
      <c r="K363" s="106"/>
      <c r="L363" s="133"/>
      <c r="M363" s="133"/>
    </row>
    <row r="364" spans="1:17" x14ac:dyDescent="0.25">
      <c r="A364" s="104"/>
      <c r="B364" s="104"/>
      <c r="C364" s="104"/>
      <c r="D364" s="104"/>
      <c r="E364" s="104"/>
      <c r="F364" s="104"/>
      <c r="G364" s="104"/>
      <c r="H364" s="104"/>
      <c r="I364" s="104"/>
      <c r="J364" s="104"/>
      <c r="K364" s="104"/>
    </row>
    <row r="365" spans="1:17" x14ac:dyDescent="0.25">
      <c r="A365" s="104"/>
      <c r="B365" s="104"/>
      <c r="C365" s="104"/>
      <c r="D365" s="104"/>
      <c r="E365" s="104"/>
      <c r="F365" s="104"/>
      <c r="G365" s="104"/>
      <c r="H365" s="104"/>
      <c r="I365" s="104"/>
      <c r="J365" s="104"/>
      <c r="K365" s="104"/>
    </row>
    <row r="366" spans="1:17" s="5" customFormat="1" x14ac:dyDescent="0.25">
      <c r="A366" s="108"/>
      <c r="B366" s="136" t="s">
        <v>130</v>
      </c>
      <c r="C366" s="120"/>
      <c r="D366" s="137"/>
      <c r="E366" s="137"/>
      <c r="F366" s="137"/>
      <c r="G366" s="137"/>
      <c r="H366" s="137"/>
      <c r="I366" s="108"/>
      <c r="J366" s="108"/>
      <c r="K366" s="108"/>
      <c r="L366" s="147"/>
      <c r="M366" s="147"/>
      <c r="N366" s="108"/>
      <c r="O366" s="15"/>
      <c r="P366" s="15"/>
      <c r="Q366" s="15"/>
    </row>
    <row r="367" spans="1:17" s="5" customFormat="1" x14ac:dyDescent="0.25">
      <c r="A367" s="108"/>
      <c r="B367" s="120"/>
      <c r="C367" s="120"/>
      <c r="D367" s="137"/>
      <c r="E367" s="137"/>
      <c r="F367" s="137"/>
      <c r="G367" s="137"/>
      <c r="H367" s="137"/>
      <c r="I367" s="108"/>
      <c r="J367" s="108"/>
      <c r="K367" s="108"/>
      <c r="L367" s="147"/>
      <c r="M367" s="147"/>
      <c r="N367" s="108"/>
      <c r="O367" s="15"/>
      <c r="P367" s="15"/>
      <c r="Q367" s="15"/>
    </row>
    <row r="368" spans="1:17" s="5" customFormat="1" x14ac:dyDescent="0.25">
      <c r="A368" s="108"/>
      <c r="B368" s="120"/>
      <c r="C368" s="120"/>
      <c r="D368" s="137"/>
      <c r="E368" s="137"/>
      <c r="F368" s="137"/>
      <c r="G368" s="137"/>
      <c r="H368" s="137"/>
      <c r="I368" s="108"/>
      <c r="J368" s="108"/>
      <c r="K368" s="108"/>
      <c r="L368" s="147"/>
      <c r="M368" s="147"/>
      <c r="N368" s="108"/>
      <c r="O368" s="15"/>
      <c r="P368" s="15"/>
      <c r="Q368" s="15"/>
    </row>
    <row r="369" spans="1:17" s="5" customFormat="1" x14ac:dyDescent="0.25">
      <c r="A369" s="108"/>
      <c r="B369" s="128" t="s">
        <v>131</v>
      </c>
      <c r="C369" s="120"/>
      <c r="D369" s="137"/>
      <c r="E369" s="138" t="s">
        <v>132</v>
      </c>
      <c r="F369" s="137"/>
      <c r="G369" s="138" t="s">
        <v>133</v>
      </c>
      <c r="H369" s="137"/>
      <c r="I369" s="108"/>
      <c r="J369" s="108"/>
      <c r="K369" s="108"/>
      <c r="L369" s="147"/>
      <c r="M369" s="147"/>
      <c r="N369" s="108"/>
      <c r="O369" s="15"/>
      <c r="P369" s="15"/>
      <c r="Q369" s="15"/>
    </row>
    <row r="370" spans="1:17" s="5" customFormat="1" x14ac:dyDescent="0.25">
      <c r="A370" s="108"/>
      <c r="B370" s="120"/>
      <c r="C370" s="120"/>
      <c r="D370" s="137"/>
      <c r="E370" s="137"/>
      <c r="F370" s="137"/>
      <c r="G370" s="137"/>
      <c r="H370" s="137"/>
      <c r="I370" s="108"/>
      <c r="J370" s="108"/>
      <c r="K370" s="108"/>
      <c r="L370" s="147"/>
      <c r="M370" s="147"/>
      <c r="N370" s="108"/>
      <c r="O370" s="15"/>
      <c r="P370" s="15"/>
      <c r="Q370" s="15"/>
    </row>
    <row r="371" spans="1:17" s="5" customFormat="1" x14ac:dyDescent="0.25">
      <c r="A371" s="108"/>
      <c r="B371" s="139" t="s">
        <v>0</v>
      </c>
      <c r="C371" s="120"/>
      <c r="D371" s="120"/>
      <c r="E371" s="120"/>
      <c r="F371" s="120"/>
      <c r="G371" s="120"/>
      <c r="H371" s="120"/>
      <c r="I371" s="108"/>
      <c r="J371" s="108"/>
      <c r="K371" s="108"/>
      <c r="L371" s="147"/>
      <c r="M371" s="147"/>
      <c r="N371" s="108"/>
      <c r="O371" s="15"/>
      <c r="P371" s="15"/>
      <c r="Q371" s="15"/>
    </row>
    <row r="372" spans="1:17" s="5" customFormat="1" x14ac:dyDescent="0.25">
      <c r="A372" s="108"/>
      <c r="B372" s="140" t="s">
        <v>134</v>
      </c>
      <c r="C372" s="120"/>
      <c r="D372" s="120"/>
      <c r="E372" s="140" t="s">
        <v>134</v>
      </c>
      <c r="F372" s="120"/>
      <c r="G372" s="140" t="s">
        <v>134</v>
      </c>
      <c r="H372" s="120"/>
      <c r="I372" s="108"/>
      <c r="J372" s="108"/>
      <c r="K372" s="108"/>
      <c r="L372" s="147"/>
      <c r="M372" s="147"/>
      <c r="N372" s="108"/>
      <c r="O372" s="15"/>
      <c r="P372" s="15"/>
      <c r="Q372" s="15"/>
    </row>
    <row r="373" spans="1:17" s="5" customFormat="1" x14ac:dyDescent="0.25">
      <c r="A373" s="108"/>
      <c r="B373" s="140" t="s">
        <v>134</v>
      </c>
      <c r="C373" s="120"/>
      <c r="D373" s="120"/>
      <c r="E373" s="140" t="s">
        <v>134</v>
      </c>
      <c r="F373" s="120"/>
      <c r="G373" s="140" t="s">
        <v>134</v>
      </c>
      <c r="H373" s="120"/>
      <c r="I373" s="108"/>
      <c r="J373" s="108"/>
      <c r="K373" s="108"/>
      <c r="L373" s="147"/>
      <c r="M373" s="147"/>
      <c r="N373" s="108"/>
      <c r="O373" s="15"/>
      <c r="P373" s="15"/>
      <c r="Q373" s="15"/>
    </row>
    <row r="374" spans="1:17" s="5" customFormat="1" x14ac:dyDescent="0.25">
      <c r="A374" s="108"/>
      <c r="B374" s="140" t="s">
        <v>134</v>
      </c>
      <c r="C374" s="120"/>
      <c r="D374" s="120"/>
      <c r="E374" s="140" t="s">
        <v>134</v>
      </c>
      <c r="F374" s="120"/>
      <c r="G374" s="140" t="s">
        <v>134</v>
      </c>
      <c r="H374" s="120"/>
      <c r="I374" s="108"/>
      <c r="J374" s="108"/>
      <c r="K374" s="108"/>
      <c r="L374" s="147"/>
      <c r="M374" s="147"/>
      <c r="N374" s="108"/>
      <c r="O374" s="15"/>
      <c r="P374" s="15"/>
      <c r="Q374" s="15"/>
    </row>
    <row r="375" spans="1:17" s="5" customFormat="1" x14ac:dyDescent="0.25">
      <c r="A375" s="108"/>
      <c r="B375" s="140" t="s">
        <v>134</v>
      </c>
      <c r="C375" s="120"/>
      <c r="D375" s="120"/>
      <c r="E375" s="140" t="s">
        <v>134</v>
      </c>
      <c r="F375" s="120"/>
      <c r="G375" s="140" t="s">
        <v>134</v>
      </c>
      <c r="H375" s="120"/>
      <c r="I375" s="108"/>
      <c r="J375" s="108"/>
      <c r="K375" s="108"/>
      <c r="L375" s="147"/>
      <c r="M375" s="147"/>
      <c r="N375" s="108"/>
      <c r="O375" s="15"/>
      <c r="P375" s="15"/>
      <c r="Q375" s="15"/>
    </row>
    <row r="376" spans="1:17" s="5" customFormat="1" x14ac:dyDescent="0.25">
      <c r="A376" s="108"/>
      <c r="B376" s="120"/>
      <c r="C376" s="120"/>
      <c r="D376" s="120"/>
      <c r="E376" s="120"/>
      <c r="F376" s="120"/>
      <c r="G376" s="120"/>
      <c r="H376" s="120"/>
      <c r="I376" s="108"/>
      <c r="J376" s="108"/>
      <c r="K376" s="108"/>
      <c r="L376" s="147"/>
      <c r="M376" s="147"/>
      <c r="N376" s="108"/>
      <c r="O376" s="15"/>
      <c r="P376" s="15"/>
      <c r="Q376" s="15"/>
    </row>
    <row r="377" spans="1:17" s="5" customFormat="1" x14ac:dyDescent="0.25">
      <c r="A377" s="108"/>
      <c r="B377" s="139" t="s">
        <v>135</v>
      </c>
      <c r="C377" s="120"/>
      <c r="D377" s="120"/>
      <c r="E377" s="120"/>
      <c r="F377" s="120"/>
      <c r="G377" s="120"/>
      <c r="H377" s="120"/>
      <c r="I377" s="108"/>
      <c r="J377" s="108"/>
      <c r="K377" s="108"/>
      <c r="L377" s="147"/>
      <c r="M377" s="147"/>
      <c r="N377" s="108"/>
      <c r="O377" s="15"/>
      <c r="P377" s="15"/>
      <c r="Q377" s="15"/>
    </row>
    <row r="378" spans="1:17" s="5" customFormat="1" x14ac:dyDescent="0.25">
      <c r="A378" s="108"/>
      <c r="B378" s="140" t="s">
        <v>134</v>
      </c>
      <c r="C378" s="120"/>
      <c r="D378" s="120"/>
      <c r="E378" s="140" t="s">
        <v>134</v>
      </c>
      <c r="F378" s="120"/>
      <c r="G378" s="140" t="s">
        <v>134</v>
      </c>
      <c r="H378" s="120"/>
      <c r="I378" s="108"/>
      <c r="J378" s="108"/>
      <c r="K378" s="108"/>
      <c r="L378" s="147"/>
      <c r="M378" s="147"/>
      <c r="N378" s="108"/>
      <c r="O378" s="15"/>
      <c r="P378" s="15"/>
      <c r="Q378" s="15"/>
    </row>
    <row r="379" spans="1:17" s="5" customFormat="1" x14ac:dyDescent="0.25">
      <c r="A379" s="108"/>
      <c r="B379" s="140" t="s">
        <v>134</v>
      </c>
      <c r="C379" s="120"/>
      <c r="D379" s="120"/>
      <c r="E379" s="140" t="s">
        <v>134</v>
      </c>
      <c r="F379" s="120"/>
      <c r="G379" s="140" t="s">
        <v>134</v>
      </c>
      <c r="H379" s="120"/>
      <c r="I379" s="108"/>
      <c r="J379" s="108"/>
      <c r="K379" s="108"/>
      <c r="L379" s="147"/>
      <c r="M379" s="147"/>
      <c r="N379" s="108"/>
      <c r="O379" s="15"/>
      <c r="P379" s="15"/>
      <c r="Q379" s="15"/>
    </row>
    <row r="380" spans="1:17" s="5" customFormat="1" x14ac:dyDescent="0.25">
      <c r="A380" s="108"/>
      <c r="B380" s="140" t="s">
        <v>134</v>
      </c>
      <c r="C380" s="120"/>
      <c r="D380" s="120"/>
      <c r="E380" s="140" t="s">
        <v>134</v>
      </c>
      <c r="F380" s="120"/>
      <c r="G380" s="140" t="s">
        <v>134</v>
      </c>
      <c r="H380" s="120"/>
      <c r="I380" s="108"/>
      <c r="J380" s="108"/>
      <c r="K380" s="108"/>
      <c r="L380" s="147"/>
      <c r="M380" s="147"/>
      <c r="N380" s="108"/>
      <c r="O380" s="15"/>
      <c r="P380" s="15"/>
      <c r="Q380" s="15"/>
    </row>
    <row r="381" spans="1:17" s="5" customFormat="1" x14ac:dyDescent="0.25">
      <c r="A381" s="108"/>
      <c r="B381" s="140" t="s">
        <v>134</v>
      </c>
      <c r="C381" s="120"/>
      <c r="D381" s="120"/>
      <c r="E381" s="140" t="s">
        <v>134</v>
      </c>
      <c r="F381" s="120"/>
      <c r="G381" s="140" t="s">
        <v>134</v>
      </c>
      <c r="H381" s="120"/>
      <c r="I381" s="108"/>
      <c r="J381" s="108"/>
      <c r="K381" s="108"/>
      <c r="L381" s="147"/>
      <c r="M381" s="147"/>
      <c r="N381" s="108"/>
      <c r="O381" s="15"/>
      <c r="P381" s="15"/>
      <c r="Q381" s="15"/>
    </row>
    <row r="382" spans="1:17" s="5" customFormat="1" x14ac:dyDescent="0.25">
      <c r="A382" s="108"/>
      <c r="B382" s="120"/>
      <c r="C382" s="120"/>
      <c r="D382" s="120"/>
      <c r="E382" s="120"/>
      <c r="F382" s="120"/>
      <c r="G382" s="120"/>
      <c r="H382" s="120"/>
      <c r="I382" s="108"/>
      <c r="J382" s="108"/>
      <c r="K382" s="108"/>
      <c r="L382" s="147"/>
      <c r="M382" s="147"/>
      <c r="N382" s="108"/>
      <c r="O382" s="15"/>
      <c r="P382" s="15"/>
      <c r="Q382" s="15"/>
    </row>
    <row r="383" spans="1:17" s="5" customFormat="1" x14ac:dyDescent="0.25">
      <c r="A383" s="108"/>
      <c r="B383" s="139" t="s">
        <v>10</v>
      </c>
      <c r="C383" s="120"/>
      <c r="D383" s="120"/>
      <c r="E383" s="120"/>
      <c r="F383" s="120"/>
      <c r="G383" s="120"/>
      <c r="H383" s="120"/>
      <c r="I383" s="108"/>
      <c r="J383" s="108"/>
      <c r="K383" s="108"/>
      <c r="L383" s="147"/>
      <c r="M383" s="147"/>
      <c r="N383" s="108"/>
      <c r="O383" s="15"/>
      <c r="P383" s="15"/>
      <c r="Q383" s="15"/>
    </row>
    <row r="384" spans="1:17" s="5" customFormat="1" x14ac:dyDescent="0.25">
      <c r="A384" s="108"/>
      <c r="B384" s="140" t="s">
        <v>134</v>
      </c>
      <c r="C384" s="120"/>
      <c r="D384" s="120"/>
      <c r="E384" s="140" t="s">
        <v>134</v>
      </c>
      <c r="F384" s="120"/>
      <c r="G384" s="140" t="s">
        <v>134</v>
      </c>
      <c r="H384" s="120"/>
      <c r="I384" s="108"/>
      <c r="J384" s="108"/>
      <c r="K384" s="108"/>
      <c r="L384" s="147"/>
      <c r="M384" s="147"/>
      <c r="N384" s="108"/>
      <c r="O384" s="15"/>
      <c r="P384" s="15"/>
      <c r="Q384" s="15"/>
    </row>
    <row r="385" spans="1:17" s="5" customFormat="1" x14ac:dyDescent="0.25">
      <c r="A385" s="108"/>
      <c r="B385" s="140" t="s">
        <v>134</v>
      </c>
      <c r="C385" s="120"/>
      <c r="D385" s="120"/>
      <c r="E385" s="140" t="s">
        <v>134</v>
      </c>
      <c r="F385" s="120"/>
      <c r="G385" s="140" t="s">
        <v>134</v>
      </c>
      <c r="H385" s="120"/>
      <c r="I385" s="108"/>
      <c r="J385" s="108"/>
      <c r="K385" s="108"/>
      <c r="L385" s="147"/>
      <c r="M385" s="147"/>
      <c r="N385" s="108"/>
      <c r="O385" s="15"/>
      <c r="P385" s="15"/>
      <c r="Q385" s="15"/>
    </row>
    <row r="386" spans="1:17" s="5" customFormat="1" x14ac:dyDescent="0.25">
      <c r="A386" s="108"/>
      <c r="B386" s="140" t="s">
        <v>134</v>
      </c>
      <c r="C386" s="120"/>
      <c r="D386" s="120"/>
      <c r="E386" s="140" t="s">
        <v>134</v>
      </c>
      <c r="F386" s="120"/>
      <c r="G386" s="140" t="s">
        <v>134</v>
      </c>
      <c r="H386" s="120"/>
      <c r="I386" s="108"/>
      <c r="J386" s="108"/>
      <c r="K386" s="108"/>
      <c r="L386" s="147"/>
      <c r="M386" s="147"/>
      <c r="N386" s="108"/>
      <c r="O386" s="15"/>
      <c r="P386" s="15"/>
      <c r="Q386" s="15"/>
    </row>
    <row r="387" spans="1:17" s="5" customFormat="1" x14ac:dyDescent="0.25">
      <c r="A387" s="108"/>
      <c r="B387" s="140" t="s">
        <v>134</v>
      </c>
      <c r="C387" s="120"/>
      <c r="D387" s="120"/>
      <c r="E387" s="140" t="s">
        <v>134</v>
      </c>
      <c r="F387" s="120"/>
      <c r="G387" s="140" t="s">
        <v>134</v>
      </c>
      <c r="H387" s="120"/>
      <c r="I387" s="108"/>
      <c r="J387" s="108"/>
      <c r="K387" s="108"/>
      <c r="L387" s="147"/>
      <c r="M387" s="147"/>
      <c r="N387" s="108"/>
      <c r="O387" s="15"/>
      <c r="P387" s="15"/>
      <c r="Q387" s="15"/>
    </row>
    <row r="388" spans="1:17" s="5" customFormat="1" x14ac:dyDescent="0.25">
      <c r="A388" s="108"/>
      <c r="B388" s="120"/>
      <c r="C388" s="120"/>
      <c r="D388" s="120"/>
      <c r="E388" s="120"/>
      <c r="F388" s="120"/>
      <c r="G388" s="120"/>
      <c r="H388" s="120"/>
      <c r="I388" s="108"/>
      <c r="J388" s="108"/>
      <c r="K388" s="108"/>
      <c r="L388" s="147"/>
      <c r="M388" s="147"/>
      <c r="N388" s="108"/>
      <c r="O388" s="15"/>
      <c r="P388" s="15"/>
      <c r="Q388" s="15"/>
    </row>
    <row r="389" spans="1:17" s="5" customFormat="1" x14ac:dyDescent="0.25">
      <c r="A389" s="108"/>
      <c r="B389" s="139" t="s">
        <v>17</v>
      </c>
      <c r="C389" s="120"/>
      <c r="D389" s="120"/>
      <c r="E389" s="120"/>
      <c r="F389" s="120"/>
      <c r="G389" s="120"/>
      <c r="H389" s="120"/>
      <c r="I389" s="108"/>
      <c r="J389" s="108"/>
      <c r="K389" s="108"/>
      <c r="L389" s="147"/>
      <c r="M389" s="147"/>
      <c r="N389" s="108"/>
      <c r="O389" s="15"/>
      <c r="P389" s="15"/>
      <c r="Q389" s="15"/>
    </row>
    <row r="390" spans="1:17" s="5" customFormat="1" x14ac:dyDescent="0.25">
      <c r="A390" s="108"/>
      <c r="B390" s="140" t="s">
        <v>134</v>
      </c>
      <c r="C390" s="120"/>
      <c r="D390" s="120"/>
      <c r="E390" s="140" t="s">
        <v>134</v>
      </c>
      <c r="F390" s="120"/>
      <c r="G390" s="140" t="s">
        <v>134</v>
      </c>
      <c r="H390" s="120"/>
      <c r="I390" s="108"/>
      <c r="J390" s="108"/>
      <c r="K390" s="108"/>
      <c r="L390" s="147"/>
      <c r="M390" s="147"/>
      <c r="N390" s="108"/>
      <c r="O390" s="15"/>
      <c r="P390" s="15"/>
      <c r="Q390" s="15"/>
    </row>
    <row r="391" spans="1:17" s="5" customFormat="1" x14ac:dyDescent="0.25">
      <c r="A391" s="108"/>
      <c r="B391" s="140" t="s">
        <v>134</v>
      </c>
      <c r="C391" s="120"/>
      <c r="D391" s="120"/>
      <c r="E391" s="140" t="s">
        <v>134</v>
      </c>
      <c r="F391" s="120"/>
      <c r="G391" s="140" t="s">
        <v>134</v>
      </c>
      <c r="H391" s="120"/>
      <c r="I391" s="108"/>
      <c r="J391" s="108"/>
      <c r="K391" s="108"/>
      <c r="L391" s="147"/>
      <c r="M391" s="147"/>
      <c r="N391" s="108"/>
      <c r="O391" s="15"/>
      <c r="P391" s="15"/>
      <c r="Q391" s="15"/>
    </row>
    <row r="392" spans="1:17" s="5" customFormat="1" x14ac:dyDescent="0.25">
      <c r="A392" s="108"/>
      <c r="B392" s="140" t="s">
        <v>134</v>
      </c>
      <c r="C392" s="120"/>
      <c r="D392" s="120"/>
      <c r="E392" s="140" t="s">
        <v>134</v>
      </c>
      <c r="F392" s="120"/>
      <c r="G392" s="140" t="s">
        <v>134</v>
      </c>
      <c r="H392" s="120"/>
      <c r="I392" s="108"/>
      <c r="J392" s="108"/>
      <c r="K392" s="108"/>
      <c r="L392" s="147"/>
      <c r="M392" s="147"/>
      <c r="N392" s="108"/>
      <c r="O392" s="15"/>
      <c r="P392" s="15"/>
      <c r="Q392" s="15"/>
    </row>
    <row r="393" spans="1:17" s="5" customFormat="1" x14ac:dyDescent="0.25">
      <c r="A393" s="108"/>
      <c r="B393" s="140" t="s">
        <v>134</v>
      </c>
      <c r="C393" s="120"/>
      <c r="D393" s="120"/>
      <c r="E393" s="140" t="s">
        <v>134</v>
      </c>
      <c r="F393" s="120"/>
      <c r="G393" s="140" t="s">
        <v>134</v>
      </c>
      <c r="H393" s="120"/>
      <c r="I393" s="108"/>
      <c r="J393" s="108"/>
      <c r="K393" s="108"/>
      <c r="L393" s="147"/>
      <c r="M393" s="147"/>
      <c r="N393" s="108"/>
      <c r="O393" s="15"/>
      <c r="P393" s="15"/>
      <c r="Q393" s="15"/>
    </row>
    <row r="394" spans="1:17" s="5" customFormat="1" x14ac:dyDescent="0.25">
      <c r="A394" s="108"/>
      <c r="B394" s="120"/>
      <c r="C394" s="120"/>
      <c r="D394" s="120"/>
      <c r="E394" s="120"/>
      <c r="F394" s="120"/>
      <c r="G394" s="120"/>
      <c r="H394" s="120"/>
      <c r="I394" s="108"/>
      <c r="J394" s="108"/>
      <c r="K394" s="108"/>
      <c r="L394" s="147"/>
      <c r="M394" s="147"/>
      <c r="N394" s="108"/>
      <c r="O394" s="15"/>
      <c r="P394" s="15"/>
      <c r="Q394" s="15"/>
    </row>
    <row r="395" spans="1:17" s="5" customFormat="1" x14ac:dyDescent="0.25">
      <c r="A395" s="108"/>
      <c r="B395" s="139" t="s">
        <v>136</v>
      </c>
      <c r="C395" s="120"/>
      <c r="D395" s="120"/>
      <c r="E395" s="120"/>
      <c r="F395" s="120"/>
      <c r="G395" s="120"/>
      <c r="H395" s="120"/>
      <c r="I395" s="108"/>
      <c r="J395" s="108"/>
      <c r="K395" s="108"/>
      <c r="L395" s="147"/>
      <c r="M395" s="147"/>
      <c r="N395" s="108"/>
      <c r="O395" s="15"/>
      <c r="P395" s="15"/>
      <c r="Q395" s="15"/>
    </row>
    <row r="396" spans="1:17" s="5" customFormat="1" x14ac:dyDescent="0.25">
      <c r="A396" s="108"/>
      <c r="B396" s="140" t="s">
        <v>134</v>
      </c>
      <c r="C396" s="120"/>
      <c r="D396" s="120"/>
      <c r="E396" s="140" t="s">
        <v>134</v>
      </c>
      <c r="F396" s="120"/>
      <c r="G396" s="140" t="s">
        <v>134</v>
      </c>
      <c r="H396" s="120"/>
      <c r="I396" s="108"/>
      <c r="J396" s="108"/>
      <c r="K396" s="108"/>
      <c r="L396" s="147"/>
      <c r="M396" s="147"/>
      <c r="N396" s="108"/>
      <c r="O396" s="15"/>
      <c r="P396" s="15"/>
      <c r="Q396" s="15"/>
    </row>
    <row r="397" spans="1:17" s="5" customFormat="1" x14ac:dyDescent="0.25">
      <c r="A397" s="108"/>
      <c r="B397" s="140" t="s">
        <v>134</v>
      </c>
      <c r="C397" s="120"/>
      <c r="D397" s="120"/>
      <c r="E397" s="140" t="s">
        <v>134</v>
      </c>
      <c r="F397" s="120"/>
      <c r="G397" s="140" t="s">
        <v>134</v>
      </c>
      <c r="H397" s="120"/>
      <c r="I397" s="108"/>
      <c r="J397" s="108"/>
      <c r="K397" s="108"/>
      <c r="L397" s="147"/>
      <c r="M397" s="147"/>
      <c r="N397" s="108"/>
      <c r="O397" s="15"/>
      <c r="P397" s="15"/>
      <c r="Q397" s="15"/>
    </row>
    <row r="398" spans="1:17" s="5" customFormat="1" x14ac:dyDescent="0.25">
      <c r="A398" s="108"/>
      <c r="B398" s="140" t="s">
        <v>134</v>
      </c>
      <c r="C398" s="120"/>
      <c r="D398" s="120"/>
      <c r="E398" s="140" t="s">
        <v>134</v>
      </c>
      <c r="F398" s="120"/>
      <c r="G398" s="140" t="s">
        <v>134</v>
      </c>
      <c r="H398" s="120"/>
      <c r="I398" s="108"/>
      <c r="J398" s="108"/>
      <c r="K398" s="108"/>
      <c r="L398" s="147"/>
      <c r="M398" s="147"/>
      <c r="N398" s="108"/>
      <c r="O398" s="15"/>
      <c r="P398" s="15"/>
      <c r="Q398" s="15"/>
    </row>
    <row r="399" spans="1:17" s="5" customFormat="1" x14ac:dyDescent="0.25">
      <c r="A399" s="108"/>
      <c r="B399" s="140" t="s">
        <v>134</v>
      </c>
      <c r="C399" s="120"/>
      <c r="D399" s="120"/>
      <c r="E399" s="140" t="s">
        <v>134</v>
      </c>
      <c r="F399" s="120"/>
      <c r="G399" s="140" t="s">
        <v>134</v>
      </c>
      <c r="H399" s="120"/>
      <c r="I399" s="108"/>
      <c r="J399" s="108"/>
      <c r="K399" s="108"/>
      <c r="L399" s="147"/>
      <c r="M399" s="147"/>
      <c r="N399" s="108"/>
      <c r="O399" s="15"/>
      <c r="P399" s="15"/>
      <c r="Q399" s="15"/>
    </row>
    <row r="400" spans="1:17" s="5" customFormat="1" x14ac:dyDescent="0.25">
      <c r="A400" s="108"/>
      <c r="B400" s="120"/>
      <c r="C400" s="120"/>
      <c r="D400" s="120"/>
      <c r="E400" s="120"/>
      <c r="F400" s="120"/>
      <c r="G400" s="120"/>
      <c r="H400" s="120"/>
      <c r="I400" s="108"/>
      <c r="J400" s="108"/>
      <c r="K400" s="108"/>
      <c r="L400" s="147"/>
      <c r="M400" s="147"/>
      <c r="N400" s="108"/>
      <c r="O400" s="15"/>
      <c r="P400" s="15"/>
      <c r="Q400" s="15"/>
    </row>
    <row r="401" spans="1:17" s="5" customFormat="1" x14ac:dyDescent="0.25">
      <c r="A401" s="108"/>
      <c r="B401" s="139" t="s">
        <v>137</v>
      </c>
      <c r="C401" s="120"/>
      <c r="D401" s="120"/>
      <c r="E401" s="120"/>
      <c r="F401" s="120"/>
      <c r="G401" s="120"/>
      <c r="H401" s="120"/>
      <c r="I401" s="108"/>
      <c r="J401" s="108"/>
      <c r="K401" s="108"/>
      <c r="L401" s="147"/>
      <c r="M401" s="147"/>
      <c r="N401" s="108"/>
      <c r="O401" s="15"/>
      <c r="P401" s="15"/>
      <c r="Q401" s="15"/>
    </row>
    <row r="402" spans="1:17" s="5" customFormat="1" x14ac:dyDescent="0.25">
      <c r="A402" s="108"/>
      <c r="B402" s="140" t="s">
        <v>134</v>
      </c>
      <c r="C402" s="120"/>
      <c r="D402" s="120"/>
      <c r="E402" s="141" t="s">
        <v>21</v>
      </c>
      <c r="F402" s="120"/>
      <c r="G402" s="140" t="s">
        <v>134</v>
      </c>
      <c r="H402" s="120"/>
      <c r="I402" s="108"/>
      <c r="J402" s="108"/>
      <c r="K402" s="108"/>
      <c r="L402" s="147"/>
      <c r="M402" s="147"/>
      <c r="N402" s="108"/>
      <c r="O402" s="15"/>
      <c r="P402" s="15"/>
      <c r="Q402" s="15"/>
    </row>
    <row r="403" spans="1:17" s="5" customFormat="1" x14ac:dyDescent="0.25">
      <c r="A403" s="108"/>
      <c r="B403" s="120"/>
      <c r="C403" s="120"/>
      <c r="D403" s="120"/>
      <c r="E403" s="141" t="s">
        <v>138</v>
      </c>
      <c r="F403" s="120"/>
      <c r="G403" s="140" t="s">
        <v>134</v>
      </c>
      <c r="H403" s="120"/>
      <c r="I403" s="108"/>
      <c r="J403" s="108"/>
      <c r="K403" s="108"/>
      <c r="L403" s="147"/>
      <c r="M403" s="147"/>
      <c r="N403" s="108"/>
      <c r="O403" s="15"/>
      <c r="P403" s="15"/>
      <c r="Q403" s="15"/>
    </row>
    <row r="404" spans="1:17" s="5" customFormat="1" x14ac:dyDescent="0.25">
      <c r="A404" s="108"/>
      <c r="B404" s="140"/>
      <c r="C404" s="120"/>
      <c r="D404" s="120"/>
      <c r="E404" s="141" t="s">
        <v>139</v>
      </c>
      <c r="F404" s="120"/>
      <c r="G404" s="140" t="s">
        <v>134</v>
      </c>
      <c r="H404" s="120"/>
      <c r="I404" s="108"/>
      <c r="J404" s="108"/>
      <c r="K404" s="108"/>
      <c r="L404" s="147"/>
      <c r="M404" s="147"/>
      <c r="N404" s="108"/>
      <c r="O404" s="15"/>
      <c r="P404" s="15"/>
      <c r="Q404" s="15"/>
    </row>
    <row r="405" spans="1:17" s="5" customFormat="1" x14ac:dyDescent="0.25">
      <c r="A405" s="108"/>
      <c r="B405" s="140"/>
      <c r="C405" s="120"/>
      <c r="D405" s="120"/>
      <c r="E405" s="141" t="s">
        <v>140</v>
      </c>
      <c r="F405" s="120"/>
      <c r="G405" s="140" t="s">
        <v>134</v>
      </c>
      <c r="H405" s="120"/>
      <c r="I405" s="108"/>
      <c r="J405" s="108"/>
      <c r="K405" s="108"/>
      <c r="L405" s="147"/>
      <c r="M405" s="147"/>
      <c r="N405" s="108"/>
      <c r="O405" s="15"/>
      <c r="P405" s="15"/>
      <c r="Q405" s="15"/>
    </row>
    <row r="406" spans="1:17" s="5" customFormat="1" x14ac:dyDescent="0.25">
      <c r="A406" s="108"/>
      <c r="B406" s="120"/>
      <c r="C406" s="120"/>
      <c r="D406" s="120"/>
      <c r="E406" s="141" t="s">
        <v>141</v>
      </c>
      <c r="F406" s="120"/>
      <c r="G406" s="140" t="s">
        <v>134</v>
      </c>
      <c r="H406" s="120"/>
      <c r="I406" s="108"/>
      <c r="J406" s="108"/>
      <c r="K406" s="108"/>
      <c r="L406" s="147"/>
      <c r="M406" s="147"/>
      <c r="N406" s="108"/>
      <c r="O406" s="15"/>
      <c r="P406" s="15"/>
      <c r="Q406" s="15"/>
    </row>
    <row r="407" spans="1:17" s="5" customFormat="1" x14ac:dyDescent="0.25">
      <c r="A407" s="108"/>
      <c r="B407" s="140" t="s">
        <v>134</v>
      </c>
      <c r="C407" s="120"/>
      <c r="D407" s="120"/>
      <c r="E407" s="141" t="s">
        <v>21</v>
      </c>
      <c r="F407" s="120"/>
      <c r="G407" s="140" t="s">
        <v>134</v>
      </c>
      <c r="H407" s="120"/>
      <c r="I407" s="108"/>
      <c r="J407" s="108"/>
      <c r="K407" s="108"/>
      <c r="L407" s="147"/>
      <c r="M407" s="147"/>
      <c r="N407" s="108"/>
      <c r="O407" s="15"/>
      <c r="P407" s="15"/>
      <c r="Q407" s="15"/>
    </row>
    <row r="408" spans="1:17" s="5" customFormat="1" x14ac:dyDescent="0.25">
      <c r="A408" s="108"/>
      <c r="B408" s="120"/>
      <c r="C408" s="120"/>
      <c r="D408" s="120"/>
      <c r="E408" s="141" t="s">
        <v>138</v>
      </c>
      <c r="F408" s="120"/>
      <c r="G408" s="140" t="s">
        <v>134</v>
      </c>
      <c r="H408" s="120"/>
      <c r="I408" s="108"/>
      <c r="J408" s="108"/>
      <c r="K408" s="108"/>
      <c r="L408" s="147"/>
      <c r="M408" s="147"/>
      <c r="N408" s="108"/>
      <c r="O408" s="15"/>
      <c r="P408" s="15"/>
      <c r="Q408" s="15"/>
    </row>
    <row r="409" spans="1:17" s="5" customFormat="1" x14ac:dyDescent="0.25">
      <c r="A409" s="108"/>
      <c r="B409" s="120"/>
      <c r="C409" s="120"/>
      <c r="D409" s="120"/>
      <c r="E409" s="141" t="s">
        <v>139</v>
      </c>
      <c r="F409" s="120"/>
      <c r="G409" s="140" t="s">
        <v>134</v>
      </c>
      <c r="H409" s="120"/>
      <c r="I409" s="108"/>
      <c r="J409" s="108"/>
      <c r="K409" s="108"/>
      <c r="L409" s="147"/>
      <c r="M409" s="147"/>
      <c r="N409" s="108"/>
      <c r="O409" s="15"/>
      <c r="P409" s="15"/>
      <c r="Q409" s="15"/>
    </row>
    <row r="410" spans="1:17" s="5" customFormat="1" x14ac:dyDescent="0.25">
      <c r="A410" s="108"/>
      <c r="B410" s="120"/>
      <c r="C410" s="120"/>
      <c r="D410" s="120"/>
      <c r="E410" s="141" t="s">
        <v>140</v>
      </c>
      <c r="F410" s="120"/>
      <c r="G410" s="140" t="s">
        <v>134</v>
      </c>
      <c r="H410" s="120"/>
      <c r="I410" s="108"/>
      <c r="J410" s="108"/>
      <c r="K410" s="108"/>
      <c r="L410" s="147"/>
      <c r="M410" s="147"/>
      <c r="N410" s="108"/>
      <c r="O410" s="15"/>
      <c r="P410" s="15"/>
      <c r="Q410" s="15"/>
    </row>
    <row r="411" spans="1:17" s="5" customFormat="1" x14ac:dyDescent="0.25">
      <c r="A411" s="108"/>
      <c r="B411" s="120"/>
      <c r="C411" s="120"/>
      <c r="D411" s="120"/>
      <c r="E411" s="141" t="s">
        <v>141</v>
      </c>
      <c r="F411" s="120"/>
      <c r="G411" s="120"/>
      <c r="H411" s="120"/>
      <c r="I411" s="108"/>
      <c r="J411" s="108"/>
      <c r="K411" s="108"/>
      <c r="L411" s="147"/>
      <c r="M411" s="147"/>
      <c r="N411" s="108"/>
      <c r="O411" s="15"/>
      <c r="P411" s="15"/>
      <c r="Q411" s="15"/>
    </row>
    <row r="412" spans="1:17" s="5" customFormat="1" x14ac:dyDescent="0.25">
      <c r="A412" s="108"/>
      <c r="B412" s="140" t="s">
        <v>134</v>
      </c>
      <c r="C412" s="120"/>
      <c r="D412" s="120"/>
      <c r="E412" s="141" t="s">
        <v>21</v>
      </c>
      <c r="F412" s="120"/>
      <c r="G412" s="140" t="s">
        <v>134</v>
      </c>
      <c r="H412" s="120"/>
      <c r="I412" s="108"/>
      <c r="J412" s="108"/>
      <c r="K412" s="108"/>
      <c r="L412" s="147"/>
      <c r="M412" s="147"/>
      <c r="N412" s="108"/>
      <c r="O412" s="15"/>
      <c r="P412" s="15"/>
      <c r="Q412" s="15"/>
    </row>
    <row r="413" spans="1:17" s="5" customFormat="1" x14ac:dyDescent="0.25">
      <c r="A413" s="108"/>
      <c r="B413" s="120"/>
      <c r="C413" s="120"/>
      <c r="D413" s="120"/>
      <c r="E413" s="141" t="s">
        <v>138</v>
      </c>
      <c r="F413" s="120"/>
      <c r="G413" s="140" t="s">
        <v>134</v>
      </c>
      <c r="H413" s="120"/>
      <c r="I413" s="108"/>
      <c r="J413" s="108"/>
      <c r="K413" s="108"/>
      <c r="L413" s="147"/>
      <c r="M413" s="147"/>
      <c r="N413" s="108"/>
      <c r="O413" s="15"/>
      <c r="P413" s="15"/>
      <c r="Q413" s="15"/>
    </row>
    <row r="414" spans="1:17" s="5" customFormat="1" x14ac:dyDescent="0.25">
      <c r="A414" s="108"/>
      <c r="B414" s="120"/>
      <c r="C414" s="120"/>
      <c r="D414" s="120"/>
      <c r="E414" s="141" t="s">
        <v>139</v>
      </c>
      <c r="F414" s="120"/>
      <c r="G414" s="140" t="s">
        <v>134</v>
      </c>
      <c r="H414" s="120"/>
      <c r="I414" s="108"/>
      <c r="J414" s="108"/>
      <c r="K414" s="108"/>
      <c r="L414" s="147"/>
      <c r="M414" s="147"/>
      <c r="N414" s="108"/>
      <c r="O414" s="15"/>
      <c r="P414" s="15"/>
      <c r="Q414" s="15"/>
    </row>
    <row r="415" spans="1:17" s="5" customFormat="1" x14ac:dyDescent="0.25">
      <c r="A415" s="108"/>
      <c r="B415" s="120"/>
      <c r="C415" s="120"/>
      <c r="D415" s="120"/>
      <c r="E415" s="141" t="s">
        <v>140</v>
      </c>
      <c r="F415" s="120"/>
      <c r="G415" s="140" t="s">
        <v>134</v>
      </c>
      <c r="H415" s="120"/>
      <c r="I415" s="108"/>
      <c r="J415" s="108"/>
      <c r="K415" s="108"/>
      <c r="L415" s="147"/>
      <c r="M415" s="147"/>
      <c r="N415" s="108"/>
      <c r="O415" s="15"/>
      <c r="P415" s="15"/>
      <c r="Q415" s="15"/>
    </row>
    <row r="416" spans="1:17" s="5" customFormat="1" x14ac:dyDescent="0.25">
      <c r="A416" s="108"/>
      <c r="B416" s="120"/>
      <c r="C416" s="120"/>
      <c r="D416" s="120"/>
      <c r="E416" s="141" t="s">
        <v>141</v>
      </c>
      <c r="F416" s="120"/>
      <c r="G416" s="120"/>
      <c r="H416" s="120"/>
      <c r="I416" s="108"/>
      <c r="J416" s="108"/>
      <c r="K416" s="108"/>
      <c r="L416" s="147"/>
      <c r="M416" s="147"/>
      <c r="N416" s="108"/>
      <c r="O416" s="15"/>
      <c r="P416" s="15"/>
      <c r="Q416" s="15"/>
    </row>
    <row r="417" spans="1:17" s="5" customFormat="1" x14ac:dyDescent="0.25">
      <c r="A417" s="108"/>
      <c r="B417" s="120"/>
      <c r="C417" s="120"/>
      <c r="D417" s="120"/>
      <c r="E417" s="120"/>
      <c r="F417" s="120"/>
      <c r="G417" s="120"/>
      <c r="H417" s="120"/>
      <c r="I417" s="108"/>
      <c r="J417" s="108"/>
      <c r="K417" s="108"/>
      <c r="L417" s="147"/>
      <c r="M417" s="147"/>
      <c r="N417" s="108"/>
      <c r="O417" s="15"/>
      <c r="P417" s="15"/>
      <c r="Q417" s="15"/>
    </row>
    <row r="418" spans="1:17" s="5" customFormat="1" x14ac:dyDescent="0.25">
      <c r="A418" s="108"/>
      <c r="B418" s="166" t="s">
        <v>240</v>
      </c>
      <c r="C418" s="120"/>
      <c r="D418" s="120"/>
      <c r="E418" s="120"/>
      <c r="F418" s="120"/>
      <c r="G418" s="120"/>
      <c r="H418" s="120"/>
      <c r="I418" s="120"/>
      <c r="J418" s="120"/>
      <c r="K418" s="108"/>
      <c r="L418" s="147"/>
      <c r="M418" s="147"/>
      <c r="N418" s="108"/>
      <c r="O418" s="15"/>
      <c r="P418" s="15"/>
      <c r="Q418" s="15"/>
    </row>
    <row r="419" spans="1:17" s="5" customFormat="1" x14ac:dyDescent="0.25">
      <c r="A419" s="108"/>
      <c r="B419" s="120"/>
      <c r="C419" s="120"/>
      <c r="D419" s="120"/>
      <c r="E419" s="120"/>
      <c r="F419" s="120"/>
      <c r="G419" s="120"/>
      <c r="H419" s="120"/>
      <c r="I419" s="120"/>
      <c r="K419" s="108"/>
      <c r="L419" s="147"/>
      <c r="M419" s="147"/>
      <c r="N419" s="108"/>
      <c r="O419" s="15"/>
      <c r="P419" s="15"/>
      <c r="Q419" s="15"/>
    </row>
    <row r="420" spans="1:17" s="5" customFormat="1" x14ac:dyDescent="0.25">
      <c r="A420" s="108"/>
      <c r="B420" s="120" t="s">
        <v>142</v>
      </c>
      <c r="C420" s="120"/>
      <c r="D420" s="120"/>
      <c r="G420" s="120" t="s">
        <v>143</v>
      </c>
      <c r="H420" s="120"/>
      <c r="I420" s="142" t="s">
        <v>144</v>
      </c>
      <c r="J420" s="148" t="s">
        <v>145</v>
      </c>
      <c r="K420" s="108"/>
      <c r="L420" s="147"/>
      <c r="M420" s="147"/>
      <c r="N420" s="108"/>
      <c r="O420" s="15"/>
      <c r="P420" s="15"/>
      <c r="Q420" s="15"/>
    </row>
    <row r="421" spans="1:17" x14ac:dyDescent="0.25">
      <c r="A421" s="104"/>
      <c r="B421" s="120"/>
      <c r="C421" s="120"/>
      <c r="D421" s="137"/>
      <c r="E421" s="120"/>
      <c r="F421" s="120"/>
      <c r="G421" s="137"/>
      <c r="H421" s="137"/>
      <c r="I421" s="137"/>
      <c r="J421" s="137"/>
      <c r="K421" s="104"/>
    </row>
    <row r="422" spans="1:17" x14ac:dyDescent="0.25">
      <c r="A422" s="104"/>
      <c r="B422" s="120" t="s">
        <v>146</v>
      </c>
      <c r="C422" s="120"/>
      <c r="D422" s="120"/>
      <c r="E422" s="5"/>
      <c r="F422" s="5"/>
      <c r="G422" s="120" t="s">
        <v>143</v>
      </c>
      <c r="H422" s="120"/>
      <c r="I422" s="142" t="s">
        <v>144</v>
      </c>
      <c r="J422" s="148" t="s">
        <v>145</v>
      </c>
      <c r="K422" s="104"/>
    </row>
    <row r="423" spans="1:17" x14ac:dyDescent="0.25">
      <c r="A423" s="104"/>
      <c r="B423" s="104"/>
      <c r="C423" s="104"/>
      <c r="D423" s="104"/>
      <c r="E423" s="104"/>
      <c r="F423" s="104"/>
      <c r="G423" s="104"/>
      <c r="H423" s="104"/>
      <c r="I423" s="104"/>
      <c r="J423" s="104"/>
      <c r="K423" s="104"/>
    </row>
    <row r="424" spans="1:17" x14ac:dyDescent="0.25">
      <c r="A424" s="104"/>
      <c r="B424" s="104"/>
      <c r="C424" s="104"/>
      <c r="D424" s="104"/>
      <c r="E424" s="104"/>
      <c r="F424" s="104"/>
      <c r="G424" s="104"/>
      <c r="H424" s="104"/>
      <c r="I424" s="104"/>
      <c r="J424" s="104"/>
      <c r="K424" s="104"/>
    </row>
    <row r="425" spans="1:17" x14ac:dyDescent="0.25">
      <c r="A425" s="104"/>
      <c r="B425" s="104"/>
      <c r="C425" s="104"/>
      <c r="D425" s="104"/>
      <c r="E425" s="104"/>
      <c r="F425" s="104"/>
      <c r="G425" s="104"/>
      <c r="H425" s="104"/>
      <c r="I425" s="104"/>
      <c r="J425" s="104"/>
      <c r="K425" s="104"/>
    </row>
    <row r="426" spans="1:17" x14ac:dyDescent="0.25">
      <c r="A426" s="104"/>
      <c r="B426" s="104"/>
      <c r="C426" s="104"/>
      <c r="D426" s="104"/>
      <c r="E426" s="104"/>
      <c r="F426" s="104"/>
      <c r="G426" s="104"/>
      <c r="H426" s="104"/>
      <c r="I426" s="104"/>
      <c r="J426" s="104"/>
      <c r="K426" s="104"/>
    </row>
  </sheetData>
  <sheetProtection sheet="1" objects="1" scenarios="1"/>
  <customSheetViews>
    <customSheetView guid="{B7BF0273-8584-4459-823C-14EFC6EDE24F}" hiddenRows="1" hiddenColumns="1" topLeftCell="A112">
      <selection activeCell="K356" sqref="K356"/>
      <rowBreaks count="5" manualBreakCount="5">
        <brk id="61" max="16383" man="1"/>
        <brk id="123" max="16383" man="1"/>
        <brk id="192" max="16383" man="1"/>
        <brk id="253" max="16383" man="1"/>
        <brk id="363" max="16383" man="1"/>
      </rowBreaks>
      <pageMargins left="0.78740157499999996" right="0.78740157499999996" top="0.984251969" bottom="0.984251969" header="0.4921259845" footer="0.4921259845"/>
      <pageSetup paperSize="9" scale="89" orientation="portrait" r:id="rId1"/>
      <headerFooter alignWithMargins="0">
        <oddFooter>&amp;L&amp;F&amp;A&amp;D&amp;R&amp;P</oddFooter>
      </headerFooter>
    </customSheetView>
  </customSheetViews>
  <mergeCells count="8">
    <mergeCell ref="G19:K19"/>
    <mergeCell ref="G20:K20"/>
    <mergeCell ref="G21:K21"/>
    <mergeCell ref="A321:K321"/>
    <mergeCell ref="A323:K323"/>
    <mergeCell ref="E126:L128"/>
    <mergeCell ref="E67:H70"/>
    <mergeCell ref="G24:K28"/>
  </mergeCells>
  <phoneticPr fontId="12" type="noConversion"/>
  <dataValidations count="1">
    <dataValidation type="list" allowBlank="1" showInputMessage="1" showErrorMessage="1" sqref="I130">
      <formula1>$M$140:$M$142</formula1>
    </dataValidation>
  </dataValidations>
  <pageMargins left="0.82677165354330717" right="0.23622047244094491" top="0.74803149606299213" bottom="0.74803149606299213" header="0.31496062992125984" footer="0.31496062992125984"/>
  <pageSetup paperSize="9" scale="88" orientation="portrait" r:id="rId2"/>
  <headerFooter alignWithMargins="0">
    <oddFooter>&amp;L&amp;F&amp;A&amp;D&amp;R&amp;P</oddFooter>
  </headerFooter>
  <rowBreaks count="6" manualBreakCount="6">
    <brk id="61" max="16383" man="1"/>
    <brk id="123" max="16383" man="1"/>
    <brk id="192" max="16383" man="1"/>
    <brk id="253" max="16383" man="1"/>
    <brk id="320" max="11" man="1"/>
    <brk id="3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A1:H176"/>
  <sheetViews>
    <sheetView workbookViewId="0">
      <selection activeCell="H5" sqref="H5"/>
    </sheetView>
  </sheetViews>
  <sheetFormatPr baseColWidth="10" defaultColWidth="0" defaultRowHeight="13.2" zeroHeight="1" x14ac:dyDescent="0.25"/>
  <cols>
    <col min="1" max="2" width="14.44140625" customWidth="1"/>
    <col min="3" max="3" width="14.44140625" bestFit="1" customWidth="1"/>
    <col min="4" max="4" width="4.5546875" style="102" customWidth="1"/>
    <col min="5" max="8" width="11.44140625" customWidth="1"/>
    <col min="9" max="16384" width="11.44140625" hidden="1"/>
  </cols>
  <sheetData>
    <row r="1" spans="1:8" s="102" customFormat="1" ht="13.8" thickBot="1" x14ac:dyDescent="0.3"/>
    <row r="2" spans="1:8" ht="13.8" thickBot="1" x14ac:dyDescent="0.3">
      <c r="A2" s="395" t="s">
        <v>60</v>
      </c>
      <c r="B2" s="395" t="s">
        <v>108</v>
      </c>
      <c r="C2" s="395" t="s">
        <v>183</v>
      </c>
      <c r="E2" s="161" t="s">
        <v>110</v>
      </c>
      <c r="F2" s="102"/>
      <c r="G2" s="102"/>
      <c r="H2" s="102"/>
    </row>
    <row r="3" spans="1:8" x14ac:dyDescent="0.25">
      <c r="A3" s="370">
        <f>IF(PROPADJ!$G$157="TTC",PROPADJ!H151/PROPADJ!$I$142,PROPADJ!H151)</f>
        <v>0</v>
      </c>
      <c r="B3" s="370">
        <f>IF(PROPADJ!$G$157="TTC",PROPADJ!K151/PROPADJ!$I$142,PROPADJ!K151)</f>
        <v>0</v>
      </c>
      <c r="C3" s="370">
        <f>IF(DECFIN!$I$130="TTC",DECFIN!K143/DECFIN!$I$134,DECFIN!K143)</f>
        <v>0</v>
      </c>
      <c r="D3" s="330">
        <v>2</v>
      </c>
      <c r="E3" s="106" t="s">
        <v>48</v>
      </c>
      <c r="F3" s="106"/>
      <c r="G3" s="106"/>
      <c r="H3" s="106"/>
    </row>
    <row r="4" spans="1:8" x14ac:dyDescent="0.25">
      <c r="A4" s="370">
        <f>IF(PROPADJ!$G$157="TTC",PROPADJ!H152/PROPADJ!$I$142,PROPADJ!H152)</f>
        <v>0</v>
      </c>
      <c r="B4" s="370">
        <f>IF(PROPADJ!$G$157="TTC",PROPADJ!K152/PROPADJ!$I$142,PROPADJ!K152)</f>
        <v>0</v>
      </c>
      <c r="C4" s="370">
        <f>IF(DECFIN!$I$130="TTC",DECFIN!K144/DECFIN!$I$134,DECFIN!K144)</f>
        <v>0</v>
      </c>
      <c r="D4" s="330">
        <v>3</v>
      </c>
      <c r="E4" s="106" t="s">
        <v>2</v>
      </c>
      <c r="F4" s="106"/>
      <c r="G4" s="206" t="s">
        <v>214</v>
      </c>
      <c r="H4" s="106"/>
    </row>
    <row r="5" spans="1:8" x14ac:dyDescent="0.25">
      <c r="A5" s="370">
        <f>IF(PROPADJ!$G$157="TTC",PROPADJ!H153/PROPADJ!$I$142,PROPADJ!H153)</f>
        <v>0</v>
      </c>
      <c r="B5" s="370">
        <f>IF(PROPADJ!$G$157="TTC",PROPADJ!K153/PROPADJ!$I$142,PROPADJ!K153)</f>
        <v>0</v>
      </c>
      <c r="C5" s="370">
        <f>IF(DECFIN!$I$130="TTC",DECFIN!K145/DECFIN!$I$134,DECFIN!K145)</f>
        <v>0</v>
      </c>
      <c r="D5" s="330">
        <v>4</v>
      </c>
      <c r="E5" s="106"/>
      <c r="F5" s="106"/>
      <c r="G5" s="206" t="s">
        <v>215</v>
      </c>
      <c r="H5" s="106"/>
    </row>
    <row r="6" spans="1:8" x14ac:dyDescent="0.25">
      <c r="A6" s="370">
        <f>IF(PROPADJ!$G$157="TTC",PROPADJ!H154/PROPADJ!$I$142,PROPADJ!H154)</f>
        <v>0</v>
      </c>
      <c r="B6" s="370">
        <f>IF(PROPADJ!$G$157="TTC",PROPADJ!K154/PROPADJ!$I$142,PROPADJ!K154)</f>
        <v>0</v>
      </c>
      <c r="C6" s="370">
        <f>IF(DECFIN!$I$130="TTC",DECFIN!K146/DECFIN!$I$134,DECFIN!K146)</f>
        <v>0</v>
      </c>
      <c r="D6" s="330">
        <v>5</v>
      </c>
      <c r="E6" s="106" t="s">
        <v>45</v>
      </c>
      <c r="F6" s="106"/>
      <c r="G6" s="106"/>
      <c r="H6" s="106"/>
    </row>
    <row r="7" spans="1:8" x14ac:dyDescent="0.25">
      <c r="A7" s="370">
        <f>IF(PROPADJ!$G$157="TTC",PROPADJ!H155/PROPADJ!$I$142,PROPADJ!H155)</f>
        <v>0</v>
      </c>
      <c r="B7" s="370">
        <f>IF(PROPADJ!$G$157="TTC",PROPADJ!K155/PROPADJ!$I$142,PROPADJ!K155)</f>
        <v>0</v>
      </c>
      <c r="C7" s="370">
        <f>IF(DECFIN!$I$130="TTC",DECFIN!K147/DECFIN!$I$134,DECFIN!K147)</f>
        <v>0</v>
      </c>
      <c r="D7" s="330">
        <v>6</v>
      </c>
      <c r="E7" s="106" t="s">
        <v>1</v>
      </c>
      <c r="F7" s="106"/>
      <c r="G7" s="106"/>
      <c r="H7" s="106"/>
    </row>
    <row r="8" spans="1:8" x14ac:dyDescent="0.25">
      <c r="A8" s="370">
        <f>IF(PROPADJ!$G$157="TTC",PROPADJ!H156/PROPADJ!$I$142,PROPADJ!H156)</f>
        <v>0</v>
      </c>
      <c r="B8" s="370">
        <f>IF(PROPADJ!$G$157="TTC",PROPADJ!K156/PROPADJ!$I$142,PROPADJ!K156)</f>
        <v>0</v>
      </c>
      <c r="C8" s="370">
        <f>IF(DECFIN!$I$130="TTC",DECFIN!K148/DECFIN!$I$134,DECFIN!K148)</f>
        <v>0</v>
      </c>
      <c r="D8" s="330">
        <v>7</v>
      </c>
      <c r="E8" s="106" t="s">
        <v>44</v>
      </c>
      <c r="F8" s="106"/>
      <c r="G8" s="106"/>
      <c r="H8" s="106"/>
    </row>
    <row r="9" spans="1:8" ht="13.8" thickBot="1" x14ac:dyDescent="0.3">
      <c r="A9" s="372">
        <f>IF(PROPADJ!$G$157="TTC",PROPADJ!H157/PROPADJ!$I$142,PROPADJ!H157)</f>
        <v>0</v>
      </c>
      <c r="B9" s="372">
        <f>IF(PROPADJ!$G$157="TTC",PROPADJ!K157/PROPADJ!$I$142,PROPADJ!K157)</f>
        <v>0</v>
      </c>
      <c r="C9" s="372">
        <f>IF(DECFIN!$I$130="TTC",DECFIN!K149/DECFIN!$I$134,DECFIN!K149)</f>
        <v>0</v>
      </c>
      <c r="D9" s="412">
        <v>8</v>
      </c>
      <c r="E9" s="382" t="s">
        <v>179</v>
      </c>
      <c r="F9" s="383"/>
      <c r="G9" s="383"/>
      <c r="H9" s="383"/>
    </row>
    <row r="10" spans="1:8" ht="13.8" thickTop="1" x14ac:dyDescent="0.25">
      <c r="A10" s="299"/>
      <c r="B10" s="299"/>
      <c r="C10" s="299"/>
      <c r="D10" s="330"/>
      <c r="E10" s="366"/>
      <c r="F10" s="106"/>
      <c r="G10" s="106"/>
      <c r="H10" s="106"/>
    </row>
    <row r="11" spans="1:8" x14ac:dyDescent="0.25">
      <c r="A11" s="380"/>
      <c r="B11" s="380"/>
      <c r="C11" s="380"/>
      <c r="D11" s="413"/>
      <c r="E11" s="367" t="s">
        <v>111</v>
      </c>
      <c r="F11" s="247"/>
      <c r="G11" s="247"/>
      <c r="H11" s="247"/>
    </row>
    <row r="12" spans="1:8" x14ac:dyDescent="0.25">
      <c r="A12" s="370">
        <f>IF(PROPADJ!$G$157="TTC",PROPADJ!H160/PROPADJ!$I$142,PROPADJ!H160)</f>
        <v>0</v>
      </c>
      <c r="B12" s="370">
        <f>IF(PROPADJ!$G$157="TTC",PROPADJ!K160/PROPADJ!$I$142,PROPADJ!K160)</f>
        <v>0</v>
      </c>
      <c r="C12" s="370">
        <f>IF(DECFIN!$I$130="TTC",DECFIN!K152/DECFIN!$I$134,DECFIN!K152)</f>
        <v>0</v>
      </c>
      <c r="D12" s="330">
        <v>11</v>
      </c>
      <c r="E12" s="106" t="s">
        <v>3</v>
      </c>
      <c r="F12" s="106"/>
      <c r="G12" s="106"/>
      <c r="H12" s="106"/>
    </row>
    <row r="13" spans="1:8" x14ac:dyDescent="0.25">
      <c r="A13" s="370">
        <f>IF(PROPADJ!$G$157="TTC",PROPADJ!H161/PROPADJ!$I$142,PROPADJ!H161)</f>
        <v>0</v>
      </c>
      <c r="B13" s="370">
        <f>IF(PROPADJ!$G$157="TTC",PROPADJ!K161/PROPADJ!$I$142,PROPADJ!K161)</f>
        <v>0</v>
      </c>
      <c r="C13" s="370">
        <f>IF(DECFIN!$I$130="TTC",DECFIN!K153/DECFIN!$I$134,DECFIN!K153)</f>
        <v>0</v>
      </c>
      <c r="D13" s="330">
        <v>12</v>
      </c>
      <c r="E13" s="206" t="s">
        <v>157</v>
      </c>
      <c r="F13" s="106"/>
      <c r="G13" s="106"/>
      <c r="H13" s="106"/>
    </row>
    <row r="14" spans="1:8" x14ac:dyDescent="0.25">
      <c r="A14" s="370">
        <f>IF(PROPADJ!$G$157="TTC",PROPADJ!H162/PROPADJ!$I$142,PROPADJ!H162)</f>
        <v>0</v>
      </c>
      <c r="B14" s="370">
        <f>IF(PROPADJ!$G$157="TTC",PROPADJ!K162/PROPADJ!$I$142,PROPADJ!K162)</f>
        <v>0</v>
      </c>
      <c r="C14" s="370">
        <f>IF(DECFIN!$I$130="TTC",DECFIN!K154/DECFIN!$I$134,DECFIN!K154)</f>
        <v>0</v>
      </c>
      <c r="D14" s="330">
        <v>13</v>
      </c>
      <c r="E14" s="206" t="s">
        <v>158</v>
      </c>
      <c r="F14" s="106"/>
      <c r="G14" s="106"/>
      <c r="H14" s="106"/>
    </row>
    <row r="15" spans="1:8" x14ac:dyDescent="0.25">
      <c r="A15" s="370">
        <f>IF(PROPADJ!$G$157="TTC",PROPADJ!H163/PROPADJ!$I$142,PROPADJ!H163)</f>
        <v>0</v>
      </c>
      <c r="B15" s="370">
        <f>IF(PROPADJ!$G$157="TTC",PROPADJ!K163/PROPADJ!$I$142,PROPADJ!K163)</f>
        <v>0</v>
      </c>
      <c r="C15" s="370">
        <f>IF(DECFIN!$I$130="TTC",DECFIN!K155/DECFIN!$I$134,DECFIN!K155)</f>
        <v>0</v>
      </c>
      <c r="D15" s="330">
        <v>14</v>
      </c>
      <c r="E15" s="106" t="s">
        <v>9</v>
      </c>
      <c r="F15" s="106"/>
      <c r="G15" s="106"/>
      <c r="H15" s="106"/>
    </row>
    <row r="16" spans="1:8" x14ac:dyDescent="0.25">
      <c r="A16" s="370">
        <f>IF(PROPADJ!$G$157="TTC",PROPADJ!H164/PROPADJ!$I$142,PROPADJ!H164)</f>
        <v>0</v>
      </c>
      <c r="B16" s="370">
        <f>IF(PROPADJ!$G$157="TTC",PROPADJ!K164/PROPADJ!$I$142,PROPADJ!K164)</f>
        <v>0</v>
      </c>
      <c r="C16" s="370">
        <f>IF(DECFIN!$I$130="TTC",DECFIN!K156/DECFIN!$I$134,DECFIN!K156)</f>
        <v>0</v>
      </c>
      <c r="D16" s="330">
        <v>15</v>
      </c>
      <c r="E16" s="106" t="s">
        <v>8</v>
      </c>
      <c r="F16" s="106"/>
      <c r="G16" s="106"/>
      <c r="H16" s="106"/>
    </row>
    <row r="17" spans="1:8" x14ac:dyDescent="0.25">
      <c r="A17" s="370">
        <f>IF(PROPADJ!$G$157="TTC",PROPADJ!H165/PROPADJ!$I$142,PROPADJ!H165)</f>
        <v>0</v>
      </c>
      <c r="B17" s="370">
        <f>IF(PROPADJ!$G$157="TTC",PROPADJ!K165/PROPADJ!$I$142,PROPADJ!K165)</f>
        <v>0</v>
      </c>
      <c r="C17" s="370">
        <f>IF(DECFIN!$I$130="TTC",DECFIN!K157/DECFIN!$I$134,DECFIN!K157)</f>
        <v>0</v>
      </c>
      <c r="D17" s="330">
        <v>16</v>
      </c>
      <c r="E17" s="106" t="s">
        <v>2</v>
      </c>
      <c r="F17" s="106"/>
      <c r="G17" s="206" t="s">
        <v>214</v>
      </c>
      <c r="H17" s="106"/>
    </row>
    <row r="18" spans="1:8" x14ac:dyDescent="0.25">
      <c r="A18" s="370">
        <f>IF(PROPADJ!$G$157="TTC",PROPADJ!H166/PROPADJ!$I$142,PROPADJ!H166)</f>
        <v>0</v>
      </c>
      <c r="B18" s="370">
        <f>IF(PROPADJ!$G$157="TTC",PROPADJ!K166/PROPADJ!$I$142,PROPADJ!K166)</f>
        <v>0</v>
      </c>
      <c r="C18" s="370">
        <f>IF(DECFIN!$I$130="TTC",DECFIN!K158/DECFIN!$I$134,DECFIN!K158)</f>
        <v>0</v>
      </c>
      <c r="D18" s="330">
        <v>17</v>
      </c>
      <c r="E18" s="106"/>
      <c r="F18" s="106"/>
      <c r="G18" s="206" t="s">
        <v>215</v>
      </c>
      <c r="H18" s="106"/>
    </row>
    <row r="19" spans="1:8" x14ac:dyDescent="0.25">
      <c r="A19" s="370">
        <f>IF(PROPADJ!$G$157="TTC",PROPADJ!H167/PROPADJ!$I$142,PROPADJ!H167)</f>
        <v>0</v>
      </c>
      <c r="B19" s="370">
        <f>IF(PROPADJ!$G$157="TTC",PROPADJ!K167/PROPADJ!$I$142,PROPADJ!K167)</f>
        <v>0</v>
      </c>
      <c r="C19" s="370">
        <f>IF(DECFIN!$I$130="TTC",DECFIN!K159/DECFIN!$I$134,DECFIN!K159)</f>
        <v>0</v>
      </c>
      <c r="D19" s="330">
        <v>18</v>
      </c>
      <c r="E19" s="106" t="s">
        <v>217</v>
      </c>
      <c r="F19" s="106"/>
      <c r="G19" s="206"/>
      <c r="H19" s="106"/>
    </row>
    <row r="20" spans="1:8" x14ac:dyDescent="0.25">
      <c r="A20" s="370">
        <f>IF(PROPADJ!$G$157="TTC",PROPADJ!H168/PROPADJ!$I$142,PROPADJ!H168)</f>
        <v>0</v>
      </c>
      <c r="B20" s="370">
        <f>IF(PROPADJ!$G$157="TTC",PROPADJ!K168/PROPADJ!$I$142,PROPADJ!K168)</f>
        <v>0</v>
      </c>
      <c r="C20" s="370">
        <f>IF(DECFIN!$I$130="TTC",DECFIN!K160/DECFIN!$I$134,DECFIN!K160)</f>
        <v>0</v>
      </c>
      <c r="D20" s="330">
        <v>19</v>
      </c>
      <c r="E20" s="106" t="s">
        <v>219</v>
      </c>
      <c r="F20" s="106"/>
      <c r="G20" s="206"/>
      <c r="H20" s="106"/>
    </row>
    <row r="21" spans="1:8" x14ac:dyDescent="0.25">
      <c r="A21" s="370">
        <f>IF(PROPADJ!$G$157="TTC",PROPADJ!H169/PROPADJ!$I$142,PROPADJ!H169)</f>
        <v>0</v>
      </c>
      <c r="B21" s="370">
        <f>IF(PROPADJ!$G$157="TTC",PROPADJ!K169/PROPADJ!$I$142,PROPADJ!K169)</f>
        <v>0</v>
      </c>
      <c r="C21" s="370">
        <f>IF(DECFIN!$I$130="TTC",DECFIN!K161/DECFIN!$I$134,DECFIN!K161)</f>
        <v>0</v>
      </c>
      <c r="D21" s="330">
        <v>20</v>
      </c>
      <c r="E21" s="106" t="s">
        <v>4</v>
      </c>
      <c r="F21" s="106"/>
      <c r="G21" s="106"/>
      <c r="H21" s="106"/>
    </row>
    <row r="22" spans="1:8" x14ac:dyDescent="0.25">
      <c r="A22" s="370">
        <f>IF(PROPADJ!$G$157="TTC",PROPADJ!H170/PROPADJ!$I$142,PROPADJ!H170)</f>
        <v>0</v>
      </c>
      <c r="B22" s="370">
        <f>IF(PROPADJ!$G$157="TTC",PROPADJ!K170/PROPADJ!$I$142,PROPADJ!K170)</f>
        <v>0</v>
      </c>
      <c r="C22" s="370">
        <f>IF(DECFIN!$I$130="TTC",DECFIN!K162/DECFIN!$I$134,DECFIN!K162)</f>
        <v>0</v>
      </c>
      <c r="D22" s="330">
        <v>21</v>
      </c>
      <c r="E22" s="106" t="s">
        <v>45</v>
      </c>
      <c r="F22" s="106"/>
      <c r="G22" s="106"/>
      <c r="H22" s="106"/>
    </row>
    <row r="23" spans="1:8" x14ac:dyDescent="0.25">
      <c r="A23" s="370">
        <f>IF(PROPADJ!$G$157="TTC",PROPADJ!H171/PROPADJ!$I$142,PROPADJ!H171)</f>
        <v>0</v>
      </c>
      <c r="B23" s="370">
        <f>IF(PROPADJ!$G$157="TTC",PROPADJ!K171/PROPADJ!$I$142,PROPADJ!K171)</f>
        <v>0</v>
      </c>
      <c r="C23" s="370">
        <f>IF(DECFIN!$I$130="TTC",DECFIN!K163/DECFIN!$I$134,DECFIN!K163)</f>
        <v>0</v>
      </c>
      <c r="D23" s="330">
        <v>22</v>
      </c>
      <c r="E23" s="106" t="s">
        <v>5</v>
      </c>
      <c r="F23" s="106"/>
      <c r="G23" s="106" t="s">
        <v>6</v>
      </c>
      <c r="H23" s="106"/>
    </row>
    <row r="24" spans="1:8" x14ac:dyDescent="0.25">
      <c r="A24" s="370">
        <f>IF(PROPADJ!$G$157="TTC",PROPADJ!H172/PROPADJ!$I$142,PROPADJ!H172)</f>
        <v>0</v>
      </c>
      <c r="B24" s="370">
        <f>IF(PROPADJ!$G$157="TTC",PROPADJ!K172/PROPADJ!$I$142,PROPADJ!K172)</f>
        <v>0</v>
      </c>
      <c r="C24" s="370">
        <f>IF(DECFIN!$I$130="TTC",DECFIN!K164/DECFIN!$I$134,DECFIN!K164)</f>
        <v>0</v>
      </c>
      <c r="D24" s="330">
        <v>23</v>
      </c>
      <c r="E24" s="106"/>
      <c r="F24" s="106"/>
      <c r="G24" s="106" t="s">
        <v>49</v>
      </c>
      <c r="H24" s="106"/>
    </row>
    <row r="25" spans="1:8" x14ac:dyDescent="0.25">
      <c r="A25" s="370">
        <f>IF(PROPADJ!$G$157="TTC",PROPADJ!H173/PROPADJ!$I$142,PROPADJ!H173)</f>
        <v>0</v>
      </c>
      <c r="B25" s="370">
        <f>IF(PROPADJ!$G$157="TTC",PROPADJ!K173/PROPADJ!$I$142,PROPADJ!K173)</f>
        <v>0</v>
      </c>
      <c r="C25" s="370">
        <f>IF(DECFIN!$I$130="TTC",DECFIN!K165/DECFIN!$I$134,DECFIN!K165)</f>
        <v>0</v>
      </c>
      <c r="D25" s="330">
        <v>24</v>
      </c>
      <c r="E25" s="106"/>
      <c r="F25" s="106"/>
      <c r="G25" s="106" t="s">
        <v>46</v>
      </c>
      <c r="H25" s="106"/>
    </row>
    <row r="26" spans="1:8" x14ac:dyDescent="0.25">
      <c r="A26" s="370">
        <f>IF(PROPADJ!$G$157="TTC",PROPADJ!H174/PROPADJ!$I$142,PROPADJ!H174)</f>
        <v>0</v>
      </c>
      <c r="B26" s="370">
        <f>IF(PROPADJ!$G$157="TTC",PROPADJ!K174/PROPADJ!$I$142,PROPADJ!K174)</f>
        <v>0</v>
      </c>
      <c r="C26" s="370">
        <f>IF(DECFIN!$I$130="TTC",DECFIN!K166/DECFIN!$I$134,DECFIN!K166)</f>
        <v>0</v>
      </c>
      <c r="D26" s="330">
        <v>25</v>
      </c>
      <c r="E26" s="106"/>
      <c r="F26" s="106"/>
      <c r="G26" s="206" t="s">
        <v>103</v>
      </c>
      <c r="H26" s="106"/>
    </row>
    <row r="27" spans="1:8" x14ac:dyDescent="0.25">
      <c r="A27" s="370">
        <f>IF(PROPADJ!$G$157="TTC",PROPADJ!H175/PROPADJ!$I$142,PROPADJ!H175)</f>
        <v>0</v>
      </c>
      <c r="B27" s="370">
        <f>IF(PROPADJ!$G$157="TTC",PROPADJ!K175/PROPADJ!$I$142,PROPADJ!K175)</f>
        <v>0</v>
      </c>
      <c r="C27" s="370">
        <f>IF(DECFIN!$I$130="TTC",DECFIN!K167/DECFIN!$I$134,DECFIN!K167)</f>
        <v>0</v>
      </c>
      <c r="D27" s="330">
        <v>26</v>
      </c>
      <c r="E27" s="106"/>
      <c r="F27" s="106"/>
      <c r="G27" s="106" t="s">
        <v>7</v>
      </c>
      <c r="H27" s="106"/>
    </row>
    <row r="28" spans="1:8" x14ac:dyDescent="0.25">
      <c r="A28" s="370">
        <f>IF(PROPADJ!$G$157="TTC",PROPADJ!H176/PROPADJ!$I$142,PROPADJ!H176)</f>
        <v>0</v>
      </c>
      <c r="B28" s="370">
        <f>IF(PROPADJ!$G$157="TTC",PROPADJ!K176/PROPADJ!$I$142,PROPADJ!K176)</f>
        <v>0</v>
      </c>
      <c r="C28" s="370">
        <f>IF(DECFIN!$I$130="TTC",DECFIN!K168/DECFIN!$I$134,DECFIN!K168)</f>
        <v>0</v>
      </c>
      <c r="D28" s="330">
        <v>27</v>
      </c>
      <c r="E28" s="106" t="s">
        <v>44</v>
      </c>
      <c r="F28" s="106"/>
      <c r="G28" s="106"/>
      <c r="H28" s="106"/>
    </row>
    <row r="29" spans="1:8" ht="13.8" thickBot="1" x14ac:dyDescent="0.3">
      <c r="A29" s="372">
        <f>IF(PROPADJ!$G$157="TTC",PROPADJ!H177/PROPADJ!$I$142,PROPADJ!H177)</f>
        <v>0</v>
      </c>
      <c r="B29" s="372">
        <f>IF(PROPADJ!$G$157="TTC",PROPADJ!K177/PROPADJ!$I$142,PROPADJ!K177)</f>
        <v>0</v>
      </c>
      <c r="C29" s="372">
        <f>IF(DECFIN!$I$130="TTC",DECFIN!K169/DECFIN!$I$134,DECFIN!K169)</f>
        <v>0</v>
      </c>
      <c r="D29" s="412">
        <v>28</v>
      </c>
      <c r="E29" s="382" t="s">
        <v>178</v>
      </c>
      <c r="F29" s="383"/>
      <c r="G29" s="383"/>
      <c r="H29" s="383"/>
    </row>
    <row r="30" spans="1:8" ht="13.8" thickTop="1" x14ac:dyDescent="0.25">
      <c r="A30" s="299"/>
      <c r="B30" s="299"/>
      <c r="C30" s="299"/>
      <c r="D30" s="330"/>
      <c r="E30" s="106"/>
      <c r="F30" s="106"/>
      <c r="G30" s="106"/>
      <c r="H30" s="106"/>
    </row>
    <row r="31" spans="1:8" x14ac:dyDescent="0.25">
      <c r="A31" s="380"/>
      <c r="B31" s="380"/>
      <c r="C31" s="380"/>
      <c r="D31" s="413"/>
      <c r="E31" s="367" t="s">
        <v>112</v>
      </c>
      <c r="F31" s="247"/>
      <c r="G31" s="247"/>
      <c r="H31" s="247"/>
    </row>
    <row r="32" spans="1:8" x14ac:dyDescent="0.25">
      <c r="A32" s="370">
        <f>IF(PROPADJ!$G$157="TTC",PROPADJ!H180/PROPADJ!$I$142,PROPADJ!H180)</f>
        <v>0</v>
      </c>
      <c r="B32" s="370">
        <f>IF(PROPADJ!$G$157="TTC",PROPADJ!K180/PROPADJ!$I$142,PROPADJ!K180)</f>
        <v>0</v>
      </c>
      <c r="C32" s="370">
        <f>IF(DECFIN!$I$130="TTC",DECFIN!K172/DECFIN!$I$134,DECFIN!K172)</f>
        <v>0</v>
      </c>
      <c r="D32" s="330">
        <v>31</v>
      </c>
      <c r="E32" s="206" t="s">
        <v>156</v>
      </c>
      <c r="F32" s="106"/>
      <c r="G32" s="106"/>
      <c r="H32" s="106"/>
    </row>
    <row r="33" spans="1:8" x14ac:dyDescent="0.25">
      <c r="A33" s="370">
        <f>IF(PROPADJ!$G$157="TTC",PROPADJ!H181/PROPADJ!$I$142,PROPADJ!H181)</f>
        <v>0</v>
      </c>
      <c r="B33" s="370">
        <f>IF(PROPADJ!$G$157="TTC",PROPADJ!K181/PROPADJ!$I$142,PROPADJ!K181)</f>
        <v>0</v>
      </c>
      <c r="C33" s="370">
        <f>IF(DECFIN!$I$130="TTC",DECFIN!K173/DECFIN!$I$134,DECFIN!K173)</f>
        <v>0</v>
      </c>
      <c r="D33" s="330">
        <v>32</v>
      </c>
      <c r="E33" s="106" t="s">
        <v>11</v>
      </c>
      <c r="F33" s="106"/>
      <c r="G33" s="106"/>
      <c r="H33" s="106"/>
    </row>
    <row r="34" spans="1:8" x14ac:dyDescent="0.25">
      <c r="A34" s="370">
        <f>IF(PROPADJ!$G$157="TTC",PROPADJ!H182/PROPADJ!$I$142,PROPADJ!H182)</f>
        <v>0</v>
      </c>
      <c r="B34" s="370">
        <f>IF(PROPADJ!$G$157="TTC",PROPADJ!K182/PROPADJ!$I$142,PROPADJ!K182)</f>
        <v>0</v>
      </c>
      <c r="C34" s="370">
        <f>IF(DECFIN!$I$130="TTC",DECFIN!K174/DECFIN!$I$134,DECFIN!K174)</f>
        <v>0</v>
      </c>
      <c r="D34" s="330">
        <v>33</v>
      </c>
      <c r="E34" s="106" t="s">
        <v>12</v>
      </c>
      <c r="F34" s="106"/>
      <c r="G34" s="106"/>
      <c r="H34" s="106"/>
    </row>
    <row r="35" spans="1:8" x14ac:dyDescent="0.25">
      <c r="A35" s="370">
        <f>IF(PROPADJ!$G$157="TTC",PROPADJ!H183/PROPADJ!$I$142,PROPADJ!H183)</f>
        <v>0</v>
      </c>
      <c r="B35" s="370">
        <f>IF(PROPADJ!$G$157="TTC",PROPADJ!K183/PROPADJ!$I$142,PROPADJ!K183)</f>
        <v>0</v>
      </c>
      <c r="C35" s="370">
        <f>IF(DECFIN!$I$130="TTC",DECFIN!K175/DECFIN!$I$134,DECFIN!K175)</f>
        <v>0</v>
      </c>
      <c r="D35" s="330">
        <v>34</v>
      </c>
      <c r="E35" s="106" t="s">
        <v>16</v>
      </c>
      <c r="F35" s="106"/>
      <c r="G35" s="106"/>
      <c r="H35" s="106"/>
    </row>
    <row r="36" spans="1:8" x14ac:dyDescent="0.25">
      <c r="A36" s="370">
        <f>IF(PROPADJ!$G$157="TTC",PROPADJ!H184/PROPADJ!$I$142,PROPADJ!H184)</f>
        <v>0</v>
      </c>
      <c r="B36" s="370">
        <f>IF(PROPADJ!$G$157="TTC",PROPADJ!K184/PROPADJ!$I$142,PROPADJ!K184)</f>
        <v>0</v>
      </c>
      <c r="C36" s="370">
        <f>IF(DECFIN!$I$130="TTC",DECFIN!K176/DECFIN!$I$134,DECFIN!K176)</f>
        <v>0</v>
      </c>
      <c r="D36" s="330">
        <v>35</v>
      </c>
      <c r="E36" s="106" t="s">
        <v>13</v>
      </c>
      <c r="F36" s="106"/>
      <c r="G36" s="106" t="s">
        <v>14</v>
      </c>
      <c r="H36" s="106"/>
    </row>
    <row r="37" spans="1:8" x14ac:dyDescent="0.25">
      <c r="A37" s="370">
        <f>IF(PROPADJ!$G$157="TTC",PROPADJ!H185/PROPADJ!$I$142,PROPADJ!H185)</f>
        <v>0</v>
      </c>
      <c r="B37" s="370">
        <f>IF(PROPADJ!$G$157="TTC",PROPADJ!K185/PROPADJ!$I$142,PROPADJ!K185)</f>
        <v>0</v>
      </c>
      <c r="C37" s="370">
        <f>IF(DECFIN!$I$130="TTC",DECFIN!K177/DECFIN!$I$134,DECFIN!K177)</f>
        <v>0</v>
      </c>
      <c r="D37" s="330">
        <v>36</v>
      </c>
      <c r="E37" s="106"/>
      <c r="F37" s="106"/>
      <c r="G37" s="206" t="s">
        <v>104</v>
      </c>
      <c r="H37" s="106"/>
    </row>
    <row r="38" spans="1:8" x14ac:dyDescent="0.25">
      <c r="A38" s="370">
        <f>IF(PROPADJ!$G$157="TTC",PROPADJ!H186/PROPADJ!$I$142,PROPADJ!H186)</f>
        <v>0</v>
      </c>
      <c r="B38" s="370">
        <f>IF(PROPADJ!$G$157="TTC",PROPADJ!K186/PROPADJ!$I$142,PROPADJ!K186)</f>
        <v>0</v>
      </c>
      <c r="C38" s="370">
        <f>IF(DECFIN!$I$130="TTC",DECFIN!K178/DECFIN!$I$134,DECFIN!K178)</f>
        <v>0</v>
      </c>
      <c r="D38" s="330">
        <v>37</v>
      </c>
      <c r="E38" s="106"/>
      <c r="F38" s="106"/>
      <c r="G38" s="106" t="s">
        <v>15</v>
      </c>
      <c r="H38" s="106"/>
    </row>
    <row r="39" spans="1:8" x14ac:dyDescent="0.25">
      <c r="A39" s="370">
        <f>IF(PROPADJ!$G$157="TTC",PROPADJ!H187/PROPADJ!$I$142,PROPADJ!H187)</f>
        <v>0</v>
      </c>
      <c r="B39" s="370">
        <f>IF(PROPADJ!$G$157="TTC",PROPADJ!K187/PROPADJ!$I$142,PROPADJ!K187)</f>
        <v>0</v>
      </c>
      <c r="C39" s="370">
        <f>IF(DECFIN!$I$130="TTC",DECFIN!K179/DECFIN!$I$134,DECFIN!K179)</f>
        <v>0</v>
      </c>
      <c r="D39" s="330">
        <v>38</v>
      </c>
      <c r="E39" s="206" t="s">
        <v>155</v>
      </c>
      <c r="F39" s="106"/>
      <c r="G39" s="106"/>
      <c r="H39" s="106"/>
    </row>
    <row r="40" spans="1:8" x14ac:dyDescent="0.25">
      <c r="A40" s="370">
        <f>IF(PROPADJ!$G$157="TTC",PROPADJ!H188/PROPADJ!$I$142,PROPADJ!H188)</f>
        <v>0</v>
      </c>
      <c r="B40" s="370">
        <f>IF(PROPADJ!$G$157="TTC",PROPADJ!K188/PROPADJ!$I$142,PROPADJ!K188)</f>
        <v>0</v>
      </c>
      <c r="C40" s="370">
        <f>IF(DECFIN!$I$130="TTC",DECFIN!K180/DECFIN!$I$134,DECFIN!K180)</f>
        <v>0</v>
      </c>
      <c r="D40" s="330">
        <v>39</v>
      </c>
      <c r="E40" s="106" t="s">
        <v>44</v>
      </c>
      <c r="F40" s="106"/>
      <c r="G40" s="106"/>
      <c r="H40" s="106"/>
    </row>
    <row r="41" spans="1:8" ht="13.8" thickBot="1" x14ac:dyDescent="0.3">
      <c r="A41" s="372">
        <f>IF(PROPADJ!$G$157="TTC",PROPADJ!H189/PROPADJ!$I$142,PROPADJ!H189)</f>
        <v>0</v>
      </c>
      <c r="B41" s="372">
        <f>IF(PROPADJ!$G$157="TTC",PROPADJ!K189/PROPADJ!$I$142,PROPADJ!K189)</f>
        <v>0</v>
      </c>
      <c r="C41" s="372">
        <f>IF(DECFIN!$I$130="TTC",DECFIN!K181/DECFIN!$I$134,DECFIN!K181)</f>
        <v>0</v>
      </c>
      <c r="D41" s="412">
        <v>40</v>
      </c>
      <c r="E41" s="382" t="s">
        <v>177</v>
      </c>
      <c r="F41" s="383"/>
      <c r="G41" s="383"/>
      <c r="H41" s="383"/>
    </row>
    <row r="42" spans="1:8" ht="13.8" thickTop="1" x14ac:dyDescent="0.25">
      <c r="A42" s="299"/>
      <c r="B42" s="299"/>
      <c r="C42" s="299"/>
      <c r="D42" s="330"/>
      <c r="E42" s="106"/>
      <c r="F42" s="106"/>
      <c r="G42" s="106"/>
      <c r="H42" s="106"/>
    </row>
    <row r="43" spans="1:8" ht="13.8" thickBot="1" x14ac:dyDescent="0.3">
      <c r="A43" s="372">
        <f>IF(PROPADJ!$G$157="TTC",PROPADJ!H191/PROPADJ!$I$142,PROPADJ!H191)</f>
        <v>0</v>
      </c>
      <c r="B43" s="372">
        <f>IF(PROPADJ!$G$157="TTC",PROPADJ!K191/PROPADJ!$I$142,PROPADJ!K191)</f>
        <v>0</v>
      </c>
      <c r="C43" s="372">
        <f>IF(DECFIN!$I$130="TTC",DECFIN!K183/DECFIN!$I$134,DECFIN!K183)</f>
        <v>0</v>
      </c>
      <c r="D43" s="412">
        <v>42</v>
      </c>
      <c r="E43" s="382" t="s">
        <v>176</v>
      </c>
      <c r="F43" s="383"/>
      <c r="G43" s="383"/>
      <c r="H43" s="383"/>
    </row>
    <row r="44" spans="1:8" ht="13.8" thickTop="1" x14ac:dyDescent="0.25">
      <c r="A44" s="299"/>
      <c r="B44" s="299"/>
      <c r="C44" s="299"/>
      <c r="D44" s="330"/>
      <c r="E44" s="106"/>
      <c r="F44" s="106"/>
      <c r="G44" s="106"/>
      <c r="H44" s="106"/>
    </row>
    <row r="45" spans="1:8" ht="13.8" thickBot="1" x14ac:dyDescent="0.3">
      <c r="A45" s="372">
        <f>IF(PROPADJ!$G$157="TTC",PROPADJ!H193/PROPADJ!$I$142,PROPADJ!H193)</f>
        <v>0</v>
      </c>
      <c r="B45" s="372">
        <f>IF(PROPADJ!$G$157="TTC",PROPADJ!K193/PROPADJ!$I$142,PROPADJ!K193)</f>
        <v>0</v>
      </c>
      <c r="C45" s="372">
        <f>IF(DECFIN!$I$130="TTC",DECFIN!K185/DECFIN!$I$134,DECFIN!K185)</f>
        <v>0</v>
      </c>
      <c r="D45" s="412">
        <v>44</v>
      </c>
      <c r="E45" s="382" t="s">
        <v>175</v>
      </c>
      <c r="F45" s="383"/>
      <c r="G45" s="383"/>
      <c r="H45" s="383"/>
    </row>
    <row r="46" spans="1:8" ht="13.8" thickTop="1" x14ac:dyDescent="0.25">
      <c r="A46" s="381"/>
      <c r="B46" s="381"/>
      <c r="C46" s="381"/>
      <c r="D46" s="414"/>
      <c r="E46" s="106"/>
      <c r="F46" s="106"/>
      <c r="G46" s="106"/>
      <c r="H46" s="106"/>
    </row>
    <row r="47" spans="1:8" ht="13.8" thickBot="1" x14ac:dyDescent="0.3">
      <c r="A47" s="372">
        <f>IF(PROPADJ!$G$157="TTC",PROPADJ!H195/PROPADJ!$I$142,PROPADJ!H195)</f>
        <v>0</v>
      </c>
      <c r="B47" s="372">
        <f>IF(PROPADJ!$G$157="TTC",PROPADJ!K195/PROPADJ!$I$142,PROPADJ!K195)</f>
        <v>0</v>
      </c>
      <c r="C47" s="372">
        <f>IF(DECFIN!$I$130="TTC",DECFIN!K187/DECFIN!$I$134,DECFIN!K187)</f>
        <v>0</v>
      </c>
      <c r="D47" s="412">
        <v>46</v>
      </c>
      <c r="E47" s="382" t="s">
        <v>174</v>
      </c>
      <c r="F47" s="383"/>
      <c r="G47" s="383"/>
      <c r="H47" s="383"/>
    </row>
    <row r="48" spans="1:8" ht="13.8" thickTop="1" x14ac:dyDescent="0.25">
      <c r="A48" s="299"/>
      <c r="B48" s="299"/>
      <c r="C48" s="299"/>
      <c r="D48" s="330"/>
      <c r="E48" s="106"/>
      <c r="F48" s="106"/>
      <c r="G48" s="106"/>
      <c r="H48" s="106"/>
    </row>
    <row r="49" spans="1:8" ht="13.8" thickBot="1" x14ac:dyDescent="0.3">
      <c r="A49" s="372">
        <f>IF(PROPADJ!$G$157="TTC",PROPADJ!H197/PROPADJ!$I$142,PROPADJ!H197)</f>
        <v>0</v>
      </c>
      <c r="B49" s="372">
        <f>IF(PROPADJ!$G$157="TTC",PROPADJ!K197/PROPADJ!$I$142,PROPADJ!K197)</f>
        <v>0</v>
      </c>
      <c r="C49" s="372">
        <f>IF(DECFIN!$I$130="TTC",DECFIN!K189/DECFIN!$I$134,DECFIN!K189)</f>
        <v>0</v>
      </c>
      <c r="D49" s="412">
        <v>48</v>
      </c>
      <c r="E49" s="382" t="s">
        <v>173</v>
      </c>
      <c r="F49" s="383"/>
      <c r="G49" s="383"/>
      <c r="H49" s="383"/>
    </row>
    <row r="50" spans="1:8" ht="13.8" thickTop="1" x14ac:dyDescent="0.25">
      <c r="A50" s="299"/>
      <c r="B50" s="299"/>
      <c r="C50" s="299"/>
      <c r="D50" s="330"/>
      <c r="E50" s="317"/>
      <c r="F50" s="211"/>
      <c r="G50" s="211"/>
      <c r="H50" s="211"/>
    </row>
    <row r="51" spans="1:8" x14ac:dyDescent="0.25">
      <c r="A51" s="373">
        <f>IF(PROPADJ!$G$157="TTC",PROPADJ!H199/PROPADJ!$I$142,PROPADJ!H199)</f>
        <v>0</v>
      </c>
      <c r="B51" s="373">
        <f>IF(PROPADJ!$G$157="TTC",PROPADJ!K199/PROPADJ!$I$142,PROPADJ!K199)</f>
        <v>0</v>
      </c>
      <c r="C51" s="373">
        <f>IF(DECFIN!$I$130="TTC",DECFIN!K191/DECFIN!$I$134,DECFIN!K191)</f>
        <v>0</v>
      </c>
      <c r="D51" s="415">
        <v>50</v>
      </c>
      <c r="E51" s="368" t="s">
        <v>113</v>
      </c>
      <c r="F51" s="252"/>
      <c r="G51" s="252"/>
      <c r="H51" s="252"/>
    </row>
    <row r="52" spans="1:8" ht="5.25" customHeight="1" x14ac:dyDescent="0.25">
      <c r="A52" s="299"/>
      <c r="B52" s="299"/>
      <c r="C52" s="299"/>
      <c r="D52" s="330"/>
      <c r="E52" s="317"/>
      <c r="F52" s="211"/>
      <c r="G52" s="211"/>
      <c r="H52" s="211"/>
    </row>
    <row r="53" spans="1:8" ht="4.5" customHeight="1" x14ac:dyDescent="0.25">
      <c r="A53" s="299"/>
      <c r="B53" s="299"/>
      <c r="C53" s="299"/>
      <c r="D53" s="330"/>
      <c r="E53" s="317"/>
      <c r="F53" s="211"/>
      <c r="G53" s="211"/>
      <c r="H53" s="211"/>
    </row>
    <row r="54" spans="1:8" ht="4.5" customHeight="1" x14ac:dyDescent="0.25">
      <c r="A54" s="299"/>
      <c r="B54" s="299"/>
      <c r="C54" s="299"/>
      <c r="D54" s="330"/>
      <c r="E54" s="317"/>
      <c r="F54" s="211"/>
      <c r="G54" s="211"/>
      <c r="H54" s="211"/>
    </row>
    <row r="55" spans="1:8" ht="79.5" customHeight="1" x14ac:dyDescent="0.25">
      <c r="A55" s="299"/>
      <c r="B55" s="299"/>
      <c r="C55" s="299"/>
      <c r="D55" s="330"/>
      <c r="E55" s="106"/>
      <c r="F55" s="106"/>
      <c r="G55" s="106"/>
      <c r="H55" s="106"/>
    </row>
    <row r="56" spans="1:8" ht="8.25" customHeight="1" x14ac:dyDescent="0.25">
      <c r="A56" s="299"/>
      <c r="B56" s="299"/>
      <c r="C56" s="299"/>
      <c r="D56" s="330"/>
      <c r="E56" s="106"/>
      <c r="F56" s="106"/>
      <c r="G56" s="106"/>
      <c r="H56" s="106"/>
    </row>
    <row r="57" spans="1:8" x14ac:dyDescent="0.25">
      <c r="A57" s="373">
        <f>IF(PROPADJ!$G$157="TTC",PROPADJ!H205/PROPADJ!$I$142,PROPADJ!H205)</f>
        <v>0</v>
      </c>
      <c r="B57" s="373">
        <f>IF(PROPADJ!$G$157="TTC",PROPADJ!K205/PROPADJ!$I$142,PROPADJ!K205)</f>
        <v>0</v>
      </c>
      <c r="C57" s="373">
        <f>IF(DECFIN!$I$130="TTC",DECFIN!K197/DECFIN!$I$134,DECFIN!K197)</f>
        <v>0</v>
      </c>
      <c r="D57" s="415">
        <v>56</v>
      </c>
      <c r="E57" s="368" t="s">
        <v>114</v>
      </c>
      <c r="F57" s="252"/>
      <c r="G57" s="252"/>
      <c r="H57" s="252"/>
    </row>
    <row r="58" spans="1:8" x14ac:dyDescent="0.25">
      <c r="A58" s="299"/>
      <c r="B58" s="299"/>
      <c r="C58" s="299"/>
      <c r="D58" s="330"/>
      <c r="E58" s="106"/>
      <c r="F58" s="106"/>
      <c r="G58" s="106"/>
      <c r="H58" s="106"/>
    </row>
    <row r="59" spans="1:8" x14ac:dyDescent="0.25">
      <c r="A59" s="380"/>
      <c r="B59" s="380"/>
      <c r="C59" s="380"/>
      <c r="D59" s="413"/>
      <c r="E59" s="367" t="s">
        <v>115</v>
      </c>
      <c r="F59" s="247"/>
      <c r="G59" s="247"/>
      <c r="H59" s="247"/>
    </row>
    <row r="60" spans="1:8" x14ac:dyDescent="0.25">
      <c r="A60" s="370">
        <f>IF(PROPADJ!$G$157="TTC",PROPADJ!H208/PROPADJ!$I$142,PROPADJ!H208)</f>
        <v>0</v>
      </c>
      <c r="B60" s="370">
        <f>IF(PROPADJ!$G$157="TTC",PROPADJ!K208/PROPADJ!$I$142,PROPADJ!K208)</f>
        <v>0</v>
      </c>
      <c r="C60" s="370">
        <f>IF(DECFIN!$I$130="TTC",DECFIN!K200/DECFIN!$I$134,DECFIN!K200)</f>
        <v>0</v>
      </c>
      <c r="D60" s="330">
        <v>59</v>
      </c>
      <c r="E60" s="106" t="s">
        <v>50</v>
      </c>
      <c r="F60" s="106"/>
      <c r="G60" s="106"/>
      <c r="H60" s="106"/>
    </row>
    <row r="61" spans="1:8" x14ac:dyDescent="0.25">
      <c r="A61" s="370">
        <f>IF(PROPADJ!$G$157="TTC",PROPADJ!H209/PROPADJ!$I$142,PROPADJ!H209)</f>
        <v>0</v>
      </c>
      <c r="B61" s="370">
        <f>IF(PROPADJ!$G$157="TTC",PROPADJ!K209/PROPADJ!$I$142,PROPADJ!K209)</f>
        <v>0</v>
      </c>
      <c r="C61" s="370">
        <f>IF(DECFIN!$I$130="TTC",DECFIN!K201/DECFIN!$I$134,DECFIN!K201)</f>
        <v>0</v>
      </c>
      <c r="D61" s="330">
        <v>60</v>
      </c>
      <c r="E61" s="106" t="s">
        <v>19</v>
      </c>
      <c r="F61" s="106"/>
      <c r="G61" s="106"/>
      <c r="H61" s="106"/>
    </row>
    <row r="62" spans="1:8" x14ac:dyDescent="0.25">
      <c r="A62" s="370">
        <f>IF(PROPADJ!$G$157="TTC",PROPADJ!H210/PROPADJ!$I$142,PROPADJ!H210)</f>
        <v>0</v>
      </c>
      <c r="B62" s="370">
        <f>IF(PROPADJ!$G$157="TTC",PROPADJ!K210/PROPADJ!$I$142,PROPADJ!K210)</f>
        <v>0</v>
      </c>
      <c r="C62" s="370">
        <f>IF(DECFIN!$I$130="TTC",DECFIN!K202/DECFIN!$I$134,DECFIN!K202)</f>
        <v>0</v>
      </c>
      <c r="D62" s="330">
        <v>61</v>
      </c>
      <c r="E62" s="206" t="s">
        <v>154</v>
      </c>
      <c r="F62" s="106"/>
      <c r="G62" s="106"/>
      <c r="H62" s="106"/>
    </row>
    <row r="63" spans="1:8" ht="13.8" thickBot="1" x14ac:dyDescent="0.3">
      <c r="A63" s="372">
        <f>IF(PROPADJ!$G$157="TTC",PROPADJ!H211/PROPADJ!$I$142,PROPADJ!H211)</f>
        <v>0</v>
      </c>
      <c r="B63" s="372">
        <f>IF(PROPADJ!$G$157="TTC",PROPADJ!K211/PROPADJ!$I$142,PROPADJ!K211)</f>
        <v>0</v>
      </c>
      <c r="C63" s="372">
        <f>IF(DECFIN!$I$130="TTC",DECFIN!K203/DECFIN!$I$134,DECFIN!K203)</f>
        <v>0</v>
      </c>
      <c r="D63" s="412">
        <v>62</v>
      </c>
      <c r="E63" s="382" t="s">
        <v>172</v>
      </c>
      <c r="F63" s="383"/>
      <c r="G63" s="383"/>
      <c r="H63" s="383"/>
    </row>
    <row r="64" spans="1:8" ht="13.8" thickTop="1" x14ac:dyDescent="0.25">
      <c r="A64" s="299"/>
      <c r="B64" s="299"/>
      <c r="C64" s="299"/>
      <c r="D64" s="330"/>
      <c r="E64" s="106"/>
      <c r="F64" s="106"/>
      <c r="G64" s="106"/>
      <c r="H64" s="106"/>
    </row>
    <row r="65" spans="1:8" x14ac:dyDescent="0.25">
      <c r="A65" s="380"/>
      <c r="B65" s="380"/>
      <c r="C65" s="380"/>
      <c r="D65" s="413"/>
      <c r="E65" s="367" t="s">
        <v>116</v>
      </c>
      <c r="F65" s="247"/>
      <c r="G65" s="247"/>
      <c r="H65" s="247"/>
    </row>
    <row r="66" spans="1:8" x14ac:dyDescent="0.25">
      <c r="A66" s="370">
        <f>IF(PROPADJ!$G$157="TTC",PROPADJ!H214/PROPADJ!$I$142,PROPADJ!H214)</f>
        <v>0</v>
      </c>
      <c r="B66" s="370">
        <f>IF(PROPADJ!$G$157="TTC",PROPADJ!K214/PROPADJ!$I$142,PROPADJ!K214)</f>
        <v>0</v>
      </c>
      <c r="C66" s="370">
        <f>IF(DECFIN!$I$130="TTC",DECFIN!K206/DECFIN!$I$134,DECFIN!K206)</f>
        <v>0</v>
      </c>
      <c r="D66" s="330">
        <v>65</v>
      </c>
      <c r="E66" s="206" t="s">
        <v>105</v>
      </c>
      <c r="F66" s="106"/>
      <c r="G66" s="106"/>
      <c r="H66" s="106"/>
    </row>
    <row r="67" spans="1:8" x14ac:dyDescent="0.25">
      <c r="A67" s="370">
        <f>IF(PROPADJ!$G$157="TTC",PROPADJ!H215/PROPADJ!$I$142,PROPADJ!H215)</f>
        <v>0</v>
      </c>
      <c r="B67" s="370">
        <f>IF(PROPADJ!$G$157="TTC",PROPADJ!K215/PROPADJ!$I$142,PROPADJ!K215)</f>
        <v>0</v>
      </c>
      <c r="C67" s="370">
        <f>IF(DECFIN!$I$130="TTC",DECFIN!K207/DECFIN!$I$134,DECFIN!K207)</f>
        <v>0</v>
      </c>
      <c r="D67" s="330">
        <v>66</v>
      </c>
      <c r="E67" s="106" t="s">
        <v>18</v>
      </c>
      <c r="F67" s="106"/>
      <c r="G67" s="106"/>
      <c r="H67" s="106"/>
    </row>
    <row r="68" spans="1:8" x14ac:dyDescent="0.25">
      <c r="A68" s="370">
        <f>IF(PROPADJ!$G$157="TTC",PROPADJ!H216/PROPADJ!$I$142,PROPADJ!H216)</f>
        <v>0</v>
      </c>
      <c r="B68" s="370">
        <f>IF(PROPADJ!$G$157="TTC",PROPADJ!K216/PROPADJ!$I$142,PROPADJ!K216)</f>
        <v>0</v>
      </c>
      <c r="C68" s="370">
        <f>IF(DECFIN!$I$130="TTC",DECFIN!K208/DECFIN!$I$134,DECFIN!K208)</f>
        <v>0</v>
      </c>
      <c r="D68" s="330">
        <v>67</v>
      </c>
      <c r="E68" s="206" t="s">
        <v>153</v>
      </c>
      <c r="F68" s="106"/>
      <c r="G68" s="106"/>
      <c r="H68" s="106"/>
    </row>
    <row r="69" spans="1:8" ht="13.8" thickBot="1" x14ac:dyDescent="0.3">
      <c r="A69" s="372">
        <f>IF(PROPADJ!$G$157="TTC",PROPADJ!H217/PROPADJ!$I$142,PROPADJ!H217)</f>
        <v>0</v>
      </c>
      <c r="B69" s="372">
        <f>IF(PROPADJ!$G$157="TTC",PROPADJ!K217/PROPADJ!$I$142,PROPADJ!K217)</f>
        <v>0</v>
      </c>
      <c r="C69" s="372">
        <f>IF(DECFIN!$I$130="TTC",DECFIN!K209/DECFIN!$I$134,DECFIN!K209)</f>
        <v>0</v>
      </c>
      <c r="D69" s="412">
        <v>68</v>
      </c>
      <c r="E69" s="382" t="s">
        <v>171</v>
      </c>
      <c r="F69" s="383"/>
      <c r="G69" s="383"/>
      <c r="H69" s="383"/>
    </row>
    <row r="70" spans="1:8" ht="13.8" thickTop="1" x14ac:dyDescent="0.25">
      <c r="A70" s="299"/>
      <c r="B70" s="299"/>
      <c r="C70" s="299"/>
      <c r="D70" s="330"/>
      <c r="E70" s="106"/>
      <c r="F70" s="106"/>
      <c r="G70" s="106"/>
      <c r="H70" s="106"/>
    </row>
    <row r="71" spans="1:8" x14ac:dyDescent="0.25">
      <c r="A71" s="380"/>
      <c r="B71" s="380"/>
      <c r="C71" s="380"/>
      <c r="D71" s="413"/>
      <c r="E71" s="367" t="s">
        <v>117</v>
      </c>
      <c r="F71" s="247"/>
      <c r="G71" s="247"/>
      <c r="H71" s="247"/>
    </row>
    <row r="72" spans="1:8" x14ac:dyDescent="0.25">
      <c r="A72" s="370">
        <f>IF(PROPADJ!$G$157="TTC",PROPADJ!H220/PROPADJ!$I$142,PROPADJ!H220)</f>
        <v>0</v>
      </c>
      <c r="B72" s="370">
        <f>IF(PROPADJ!$G$157="TTC",PROPADJ!K220/PROPADJ!$I$142,PROPADJ!K220)</f>
        <v>0</v>
      </c>
      <c r="C72" s="370">
        <f>IF(DECFIN!$I$130="TTC",DECFIN!K212/DECFIN!$I$134,DECFIN!K212)</f>
        <v>0</v>
      </c>
      <c r="D72" s="330">
        <v>71</v>
      </c>
      <c r="E72" s="106" t="s">
        <v>118</v>
      </c>
      <c r="F72" s="106"/>
      <c r="G72" s="106"/>
      <c r="H72" s="106"/>
    </row>
    <row r="73" spans="1:8" x14ac:dyDescent="0.25">
      <c r="A73" s="370">
        <f>IF(PROPADJ!$G$157="TTC",PROPADJ!H221/PROPADJ!$I$142,PROPADJ!H221)</f>
        <v>0</v>
      </c>
      <c r="B73" s="370">
        <f>IF(PROPADJ!$G$157="TTC",PROPADJ!K221/PROPADJ!$I$142,PROPADJ!K221)</f>
        <v>0</v>
      </c>
      <c r="C73" s="370">
        <f>IF(DECFIN!$I$130="TTC",DECFIN!K213/DECFIN!$I$134,DECFIN!K213)</f>
        <v>0</v>
      </c>
      <c r="D73" s="330">
        <v>72</v>
      </c>
      <c r="E73" s="106" t="s">
        <v>119</v>
      </c>
      <c r="F73" s="106"/>
      <c r="G73" s="106"/>
      <c r="H73" s="106"/>
    </row>
    <row r="74" spans="1:8" ht="13.8" thickBot="1" x14ac:dyDescent="0.3">
      <c r="A74" s="372">
        <f>IF(PROPADJ!$G$157="TTC",PROPADJ!H222/PROPADJ!$I$142,PROPADJ!H222)</f>
        <v>0</v>
      </c>
      <c r="B74" s="372">
        <f>IF(PROPADJ!$G$157="TTC",PROPADJ!K222/PROPADJ!$I$142,PROPADJ!K222)</f>
        <v>0</v>
      </c>
      <c r="C74" s="372">
        <f>IF(DECFIN!$I$130="TTC",DECFIN!K214/DECFIN!$I$134,DECFIN!K214)</f>
        <v>0</v>
      </c>
      <c r="D74" s="412">
        <v>73</v>
      </c>
      <c r="E74" s="382" t="s">
        <v>211</v>
      </c>
      <c r="F74" s="383"/>
      <c r="G74" s="383"/>
      <c r="H74" s="383"/>
    </row>
    <row r="75" spans="1:8" ht="13.8" thickTop="1" x14ac:dyDescent="0.25">
      <c r="A75" s="384"/>
      <c r="B75" s="384"/>
      <c r="C75" s="384"/>
      <c r="D75" s="330"/>
      <c r="E75" s="106"/>
      <c r="F75" s="106"/>
      <c r="G75" s="106"/>
      <c r="H75" s="106"/>
    </row>
    <row r="76" spans="1:8" ht="13.8" thickBot="1" x14ac:dyDescent="0.3">
      <c r="A76" s="372">
        <f>IF(PROPADJ!$G$157="TTC",PROPADJ!H224/PROPADJ!$I$142,PROPADJ!H224)</f>
        <v>0</v>
      </c>
      <c r="B76" s="372">
        <f>IF(PROPADJ!$G$157="TTC",PROPADJ!K224/PROPADJ!$I$142,PROPADJ!K224)</f>
        <v>0</v>
      </c>
      <c r="C76" s="372">
        <f>IF(DECFIN!$I$130="TTC",DECFIN!K216/DECFIN!$I$134,DECFIN!K216)</f>
        <v>0</v>
      </c>
      <c r="D76" s="412">
        <v>75</v>
      </c>
      <c r="E76" s="382" t="s">
        <v>170</v>
      </c>
      <c r="F76" s="383"/>
      <c r="G76" s="383"/>
      <c r="H76" s="383"/>
    </row>
    <row r="77" spans="1:8" ht="13.8" thickTop="1" x14ac:dyDescent="0.25">
      <c r="A77" s="299"/>
      <c r="B77" s="299"/>
      <c r="C77" s="299"/>
      <c r="D77" s="331"/>
      <c r="E77" s="106"/>
      <c r="F77" s="106"/>
      <c r="G77" s="106"/>
      <c r="H77" s="106"/>
    </row>
    <row r="78" spans="1:8" ht="13.8" thickBot="1" x14ac:dyDescent="0.3">
      <c r="A78" s="385"/>
      <c r="B78" s="385"/>
      <c r="C78" s="385"/>
      <c r="D78" s="416"/>
      <c r="E78" s="106"/>
      <c r="F78" s="106"/>
      <c r="G78" s="106"/>
      <c r="H78" s="106"/>
    </row>
    <row r="79" spans="1:8" ht="13.8" thickBot="1" x14ac:dyDescent="0.3">
      <c r="A79" s="371">
        <f>IF(PROPADJ!$G$157="TTC",PROPADJ!H227/PROPADJ!$I$142,PROPADJ!H227)</f>
        <v>0</v>
      </c>
      <c r="B79" s="371">
        <f>IF(PROPADJ!$G$157="TTC",PROPADJ!K227/PROPADJ!$I$142,PROPADJ!K227)</f>
        <v>0</v>
      </c>
      <c r="C79" s="371">
        <f>IF(DECFIN!$I$130="TTC",DECFIN!K219/DECFIN!$I$134,DECFIN!K219)</f>
        <v>0</v>
      </c>
      <c r="D79" s="389" t="s">
        <v>128</v>
      </c>
      <c r="E79" s="379" t="s">
        <v>166</v>
      </c>
      <c r="F79" s="215"/>
      <c r="G79" s="215"/>
      <c r="H79" s="215"/>
    </row>
    <row r="80" spans="1:8" x14ac:dyDescent="0.25">
      <c r="A80" s="386"/>
      <c r="B80" s="386"/>
      <c r="C80" s="386"/>
      <c r="D80" s="417"/>
      <c r="E80" s="106"/>
      <c r="F80" s="106"/>
      <c r="G80" s="106"/>
      <c r="H80" s="106"/>
    </row>
    <row r="81" spans="1:8" ht="4.5" customHeight="1" x14ac:dyDescent="0.25">
      <c r="A81" s="299"/>
      <c r="B81" s="299"/>
      <c r="C81" s="299"/>
      <c r="D81" s="331"/>
      <c r="E81" s="106"/>
      <c r="F81" s="106"/>
      <c r="G81" s="106"/>
      <c r="H81" s="106"/>
    </row>
    <row r="82" spans="1:8" ht="4.5" customHeight="1" x14ac:dyDescent="0.25">
      <c r="A82" s="299"/>
      <c r="B82" s="299"/>
      <c r="C82" s="299"/>
      <c r="D82" s="331"/>
      <c r="E82" s="106"/>
      <c r="F82" s="106"/>
      <c r="G82" s="106"/>
      <c r="H82" s="106"/>
    </row>
    <row r="83" spans="1:8" ht="13.8" thickBot="1" x14ac:dyDescent="0.3">
      <c r="A83" s="299"/>
      <c r="B83" s="299"/>
      <c r="C83" s="299"/>
      <c r="D83" s="388" t="s">
        <v>20</v>
      </c>
      <c r="E83" s="369" t="s">
        <v>120</v>
      </c>
      <c r="F83" s="369"/>
      <c r="G83" s="203"/>
      <c r="H83" s="203"/>
    </row>
    <row r="84" spans="1:8" x14ac:dyDescent="0.25">
      <c r="A84" s="387"/>
      <c r="B84" s="387"/>
      <c r="C84" s="387"/>
      <c r="D84" s="418"/>
      <c r="E84" s="366"/>
      <c r="F84" s="366"/>
      <c r="G84" s="106"/>
      <c r="H84" s="106"/>
    </row>
    <row r="85" spans="1:8" x14ac:dyDescent="0.25">
      <c r="A85" s="380"/>
      <c r="B85" s="380"/>
      <c r="C85" s="380"/>
      <c r="D85" s="413"/>
      <c r="E85" s="367" t="s">
        <v>121</v>
      </c>
      <c r="F85" s="247"/>
      <c r="G85" s="247"/>
      <c r="H85" s="247"/>
    </row>
    <row r="86" spans="1:8" x14ac:dyDescent="0.25">
      <c r="A86" s="370">
        <f>IF(PROPADJ!$G$157="TTC",PROPADJ!H234/PROPADJ!$I$142,PROPADJ!H234)</f>
        <v>0</v>
      </c>
      <c r="B86" s="370">
        <f>IF(PROPADJ!$G$157="TTC",PROPADJ!K234/PROPADJ!$I$142,PROPADJ!K234)</f>
        <v>0</v>
      </c>
      <c r="C86" s="370">
        <f>IF(DECFIN!$I$130="TTC",DECFIN!K226/DECFIN!$I$134,DECFIN!K226)</f>
        <v>0</v>
      </c>
      <c r="D86" s="330">
        <v>85</v>
      </c>
      <c r="E86" s="106" t="s">
        <v>37</v>
      </c>
      <c r="F86" s="106"/>
      <c r="G86" s="106"/>
      <c r="H86" s="106"/>
    </row>
    <row r="87" spans="1:8" x14ac:dyDescent="0.25">
      <c r="A87" s="370">
        <f>IF(PROPADJ!$G$157="TTC",PROPADJ!H235/PROPADJ!$I$142,PROPADJ!H235)</f>
        <v>0</v>
      </c>
      <c r="B87" s="370">
        <f>IF(PROPADJ!$G$157="TTC",PROPADJ!K235/PROPADJ!$I$142,PROPADJ!K235)</f>
        <v>0</v>
      </c>
      <c r="C87" s="370">
        <f>IF(DECFIN!$I$130="TTC",DECFIN!K227/DECFIN!$I$134,DECFIN!K227)</f>
        <v>0</v>
      </c>
      <c r="D87" s="330">
        <v>86</v>
      </c>
      <c r="E87" s="106" t="s">
        <v>22</v>
      </c>
      <c r="F87" s="106"/>
      <c r="G87" s="106"/>
      <c r="H87" s="106"/>
    </row>
    <row r="88" spans="1:8" x14ac:dyDescent="0.25">
      <c r="A88" s="370">
        <f>IF(PROPADJ!$G$157="TTC",PROPADJ!H236/PROPADJ!$I$142,PROPADJ!H236)</f>
        <v>0</v>
      </c>
      <c r="B88" s="370">
        <f>IF(PROPADJ!$G$157="TTC",PROPADJ!K236/PROPADJ!$I$142,PROPADJ!K236)</f>
        <v>0</v>
      </c>
      <c r="C88" s="370">
        <f>IF(DECFIN!$I$130="TTC",DECFIN!K228/DECFIN!$I$134,DECFIN!K228)</f>
        <v>0</v>
      </c>
      <c r="D88" s="330">
        <v>87</v>
      </c>
      <c r="E88" s="106" t="s">
        <v>23</v>
      </c>
      <c r="F88" s="106"/>
      <c r="G88" s="106"/>
      <c r="H88" s="106"/>
    </row>
    <row r="89" spans="1:8" x14ac:dyDescent="0.25">
      <c r="A89" s="370">
        <f>IF(PROPADJ!$G$157="TTC",PROPADJ!H237/PROPADJ!$I$142,PROPADJ!H237)</f>
        <v>0</v>
      </c>
      <c r="B89" s="370">
        <f>IF(PROPADJ!$G$157="TTC",PROPADJ!K237/PROPADJ!$I$142,PROPADJ!K237)</f>
        <v>0</v>
      </c>
      <c r="C89" s="370">
        <f>IF(DECFIN!$I$130="TTC",DECFIN!K229/DECFIN!$I$134,DECFIN!K229)</f>
        <v>0</v>
      </c>
      <c r="D89" s="330">
        <v>88</v>
      </c>
      <c r="E89" s="210" t="s">
        <v>213</v>
      </c>
      <c r="F89" s="106"/>
      <c r="G89" s="106"/>
      <c r="H89" s="106"/>
    </row>
    <row r="90" spans="1:8" ht="13.8" thickBot="1" x14ac:dyDescent="0.3">
      <c r="A90" s="372">
        <f>IF(PROPADJ!$G$157="TTC",PROPADJ!H238/PROPADJ!$I$142,PROPADJ!H238)</f>
        <v>0</v>
      </c>
      <c r="B90" s="372">
        <f>IF(PROPADJ!$G$157="TTC",PROPADJ!K238/PROPADJ!$I$142,PROPADJ!K238)</f>
        <v>0</v>
      </c>
      <c r="C90" s="372">
        <f>IF(DECFIN!$I$130="TTC",DECFIN!K230/DECFIN!$I$134,DECFIN!K230)</f>
        <v>0</v>
      </c>
      <c r="D90" s="412">
        <v>89</v>
      </c>
      <c r="E90" s="382" t="s">
        <v>169</v>
      </c>
      <c r="F90" s="383"/>
      <c r="G90" s="383"/>
      <c r="H90" s="383"/>
    </row>
    <row r="91" spans="1:8" ht="13.8" thickTop="1" x14ac:dyDescent="0.25">
      <c r="A91" s="299"/>
      <c r="B91" s="299"/>
      <c r="C91" s="299"/>
      <c r="D91" s="331"/>
      <c r="E91" s="106"/>
      <c r="F91" s="106"/>
      <c r="G91" s="106"/>
      <c r="H91" s="106"/>
    </row>
    <row r="92" spans="1:8" x14ac:dyDescent="0.25">
      <c r="A92" s="380"/>
      <c r="B92" s="380"/>
      <c r="C92" s="380"/>
      <c r="D92" s="413"/>
      <c r="E92" s="367" t="s">
        <v>122</v>
      </c>
      <c r="F92" s="247"/>
      <c r="G92" s="247"/>
      <c r="H92" s="247"/>
    </row>
    <row r="93" spans="1:8" x14ac:dyDescent="0.25">
      <c r="A93" s="370">
        <f>IF(PROPADJ!$G$157="TTC",PROPADJ!H241/PROPADJ!$I$142,PROPADJ!H241)</f>
        <v>0</v>
      </c>
      <c r="B93" s="370">
        <f>IF(PROPADJ!$G$157="TTC",PROPADJ!K241/PROPADJ!$I$142,PROPADJ!K241)</f>
        <v>0</v>
      </c>
      <c r="C93" s="370">
        <f>IF(DECFIN!$I$130="TTC",DECFIN!K233/DECFIN!$I$134,DECFIN!K233)</f>
        <v>0</v>
      </c>
      <c r="D93" s="330">
        <v>92</v>
      </c>
      <c r="E93" s="106" t="s">
        <v>24</v>
      </c>
      <c r="F93" s="106"/>
      <c r="G93" s="106"/>
      <c r="H93" s="106"/>
    </row>
    <row r="94" spans="1:8" x14ac:dyDescent="0.25">
      <c r="A94" s="370">
        <f>IF(PROPADJ!$G$157="TTC",PROPADJ!H242/PROPADJ!$I$142,PROPADJ!H242)</f>
        <v>0</v>
      </c>
      <c r="B94" s="370">
        <f>IF(PROPADJ!$G$157="TTC",PROPADJ!K242/PROPADJ!$I$142,PROPADJ!K242)</f>
        <v>0</v>
      </c>
      <c r="C94" s="370">
        <f>IF(DECFIN!$I$130="TTC",DECFIN!K234/DECFIN!$I$134,DECFIN!K234)</f>
        <v>0</v>
      </c>
      <c r="D94" s="330">
        <v>93</v>
      </c>
      <c r="E94" s="106" t="s">
        <v>25</v>
      </c>
      <c r="F94" s="106"/>
      <c r="G94" s="106"/>
      <c r="H94" s="106"/>
    </row>
    <row r="95" spans="1:8" x14ac:dyDescent="0.25">
      <c r="A95" s="370">
        <f>IF(PROPADJ!$G$157="TTC",PROPADJ!H243/PROPADJ!$I$142,PROPADJ!H243)</f>
        <v>0</v>
      </c>
      <c r="B95" s="370">
        <f>IF(PROPADJ!$G$157="TTC",PROPADJ!K243/PROPADJ!$I$142,PROPADJ!K243)</f>
        <v>0</v>
      </c>
      <c r="C95" s="370">
        <f>IF(DECFIN!$I$130="TTC",DECFIN!K235/DECFIN!$I$134,DECFIN!K235)</f>
        <v>0</v>
      </c>
      <c r="D95" s="330">
        <v>94</v>
      </c>
      <c r="E95" s="106" t="s">
        <v>26</v>
      </c>
      <c r="F95" s="106"/>
      <c r="G95" s="106"/>
      <c r="H95" s="106"/>
    </row>
    <row r="96" spans="1:8" x14ac:dyDescent="0.25">
      <c r="A96" s="370">
        <f>IF(PROPADJ!$G$157="TTC",PROPADJ!H244/PROPADJ!$I$142,PROPADJ!H244)</f>
        <v>0</v>
      </c>
      <c r="B96" s="370">
        <f>IF(PROPADJ!$G$157="TTC",PROPADJ!K244/PROPADJ!$I$142,PROPADJ!K244)</f>
        <v>0</v>
      </c>
      <c r="C96" s="370">
        <f>IF(DECFIN!$I$130="TTC",DECFIN!K236/DECFIN!$I$134,DECFIN!K236)</f>
        <v>0</v>
      </c>
      <c r="D96" s="330">
        <v>95</v>
      </c>
      <c r="E96" s="106" t="s">
        <v>46</v>
      </c>
      <c r="F96" s="106"/>
      <c r="G96" s="106"/>
      <c r="H96" s="106"/>
    </row>
    <row r="97" spans="1:8" x14ac:dyDescent="0.25">
      <c r="A97" s="370">
        <f>IF(PROPADJ!$G$157="TTC",PROPADJ!H245/PROPADJ!$I$142,PROPADJ!H245)</f>
        <v>0</v>
      </c>
      <c r="B97" s="370">
        <f>IF(PROPADJ!$G$157="TTC",PROPADJ!K245/PROPADJ!$I$142,PROPADJ!K245)</f>
        <v>0</v>
      </c>
      <c r="C97" s="370">
        <f>IF(DECFIN!$I$130="TTC",DECFIN!K237/DECFIN!$I$134,DECFIN!K237)</f>
        <v>0</v>
      </c>
      <c r="D97" s="330">
        <v>96</v>
      </c>
      <c r="E97" s="206" t="s">
        <v>152</v>
      </c>
      <c r="F97" s="106"/>
      <c r="G97" s="106"/>
      <c r="H97" s="106"/>
    </row>
    <row r="98" spans="1:8" ht="13.8" thickBot="1" x14ac:dyDescent="0.3">
      <c r="A98" s="372">
        <f>IF(PROPADJ!$G$157="TTC",PROPADJ!H246/PROPADJ!$I$142,PROPADJ!H246)</f>
        <v>0</v>
      </c>
      <c r="B98" s="372">
        <f>IF(PROPADJ!$G$157="TTC",PROPADJ!K246/PROPADJ!$I$142,PROPADJ!K246)</f>
        <v>0</v>
      </c>
      <c r="C98" s="372">
        <f>IF(DECFIN!$I$130="TTC",DECFIN!K238/DECFIN!$I$134,DECFIN!K238)</f>
        <v>0</v>
      </c>
      <c r="D98" s="412">
        <v>97</v>
      </c>
      <c r="E98" s="382" t="s">
        <v>168</v>
      </c>
      <c r="F98" s="383"/>
      <c r="G98" s="383"/>
      <c r="H98" s="383"/>
    </row>
    <row r="99" spans="1:8" ht="13.8" thickTop="1" x14ac:dyDescent="0.25">
      <c r="A99" s="299"/>
      <c r="B99" s="299"/>
      <c r="C99" s="299"/>
      <c r="D99" s="331"/>
      <c r="E99" s="317"/>
      <c r="F99" s="211"/>
      <c r="G99" s="211"/>
      <c r="H99" s="211"/>
    </row>
    <row r="100" spans="1:8" x14ac:dyDescent="0.25">
      <c r="A100" s="380"/>
      <c r="B100" s="380"/>
      <c r="C100" s="380"/>
      <c r="D100" s="413"/>
      <c r="E100" s="367" t="s">
        <v>123</v>
      </c>
      <c r="F100" s="367"/>
      <c r="G100" s="247"/>
      <c r="H100" s="247"/>
    </row>
    <row r="101" spans="1:8" x14ac:dyDescent="0.25">
      <c r="A101" s="370">
        <f>IF(PROPADJ!$G$157="TTC",PROPADJ!H249/PROPADJ!$I$142,PROPADJ!H249)</f>
        <v>0</v>
      </c>
      <c r="B101" s="370">
        <f>IF(PROPADJ!$G$157="TTC",PROPADJ!K249/PROPADJ!$I$142,PROPADJ!K249)</f>
        <v>0</v>
      </c>
      <c r="C101" s="370">
        <f>IF(DECFIN!$I$130="TTC",DECFIN!K241/DECFIN!$I$134,DECFIN!K241)</f>
        <v>0</v>
      </c>
      <c r="D101" s="330">
        <v>100</v>
      </c>
      <c r="E101" s="206" t="s">
        <v>27</v>
      </c>
      <c r="F101" s="106"/>
      <c r="G101" s="106"/>
      <c r="H101" s="106"/>
    </row>
    <row r="102" spans="1:8" x14ac:dyDescent="0.25">
      <c r="A102" s="370">
        <f>IF(PROPADJ!$G$157="TTC",PROPADJ!H250/PROPADJ!$I$142,PROPADJ!H250)</f>
        <v>0</v>
      </c>
      <c r="B102" s="370">
        <f>IF(PROPADJ!$G$157="TTC",PROPADJ!K250/PROPADJ!$I$142,PROPADJ!K250)</f>
        <v>0</v>
      </c>
      <c r="C102" s="370">
        <f>IF(DECFIN!$I$130="TTC",DECFIN!K242/DECFIN!$I$134,DECFIN!K242)</f>
        <v>0</v>
      </c>
      <c r="D102" s="330">
        <v>101</v>
      </c>
      <c r="E102" s="206" t="s">
        <v>29</v>
      </c>
      <c r="F102" s="106"/>
      <c r="G102" s="106"/>
      <c r="H102" s="106"/>
    </row>
    <row r="103" spans="1:8" x14ac:dyDescent="0.25">
      <c r="A103" s="370">
        <f>IF(PROPADJ!$G$157="TTC",PROPADJ!H251/PROPADJ!$I$142,PROPADJ!H251)</f>
        <v>0</v>
      </c>
      <c r="B103" s="370">
        <f>IF(PROPADJ!$G$157="TTC",PROPADJ!K251/PROPADJ!$I$142,PROPADJ!K251)</f>
        <v>0</v>
      </c>
      <c r="C103" s="370">
        <f>IF(DECFIN!$I$130="TTC",DECFIN!K243/DECFIN!$I$134,DECFIN!K243)</f>
        <v>0</v>
      </c>
      <c r="D103" s="330">
        <v>102</v>
      </c>
      <c r="E103" s="206" t="s">
        <v>218</v>
      </c>
      <c r="F103" s="106"/>
      <c r="G103" s="106"/>
      <c r="H103" s="106"/>
    </row>
    <row r="104" spans="1:8" x14ac:dyDescent="0.25">
      <c r="A104" s="370">
        <f>IF(PROPADJ!$G$157="TTC",PROPADJ!H252/PROPADJ!$I$142,PROPADJ!H252)</f>
        <v>0</v>
      </c>
      <c r="B104" s="370">
        <f>IF(PROPADJ!$G$157="TTC",PROPADJ!K252/PROPADJ!$I$142,PROPADJ!K252)</f>
        <v>0</v>
      </c>
      <c r="C104" s="370">
        <f>IF(DECFIN!$I$130="TTC",DECFIN!K244/DECFIN!$I$134,DECFIN!K244)</f>
        <v>0</v>
      </c>
      <c r="D104" s="330">
        <v>103</v>
      </c>
      <c r="E104" s="206" t="s">
        <v>28</v>
      </c>
      <c r="F104" s="106"/>
      <c r="G104" s="106"/>
      <c r="H104" s="106"/>
    </row>
    <row r="105" spans="1:8" x14ac:dyDescent="0.25">
      <c r="A105" s="370">
        <f>IF(PROPADJ!$G$157="TTC",PROPADJ!H253/PROPADJ!$I$142,PROPADJ!H253)</f>
        <v>0</v>
      </c>
      <c r="B105" s="370">
        <f>IF(PROPADJ!$G$157="TTC",PROPADJ!K253/PROPADJ!$I$142,PROPADJ!K253)</f>
        <v>0</v>
      </c>
      <c r="C105" s="370">
        <f>IF(DECFIN!$I$130="TTC",DECFIN!K245/DECFIN!$I$134,DECFIN!K245)</f>
        <v>0</v>
      </c>
      <c r="D105" s="330">
        <v>104</v>
      </c>
      <c r="E105" s="206" t="s">
        <v>221</v>
      </c>
      <c r="F105" s="106"/>
      <c r="G105" s="106"/>
      <c r="H105" s="106"/>
    </row>
    <row r="106" spans="1:8" x14ac:dyDescent="0.25">
      <c r="A106" s="370">
        <f>IF(PROPADJ!$G$157="TTC",PROPADJ!H254/PROPADJ!$I$142,PROPADJ!H254)</f>
        <v>0</v>
      </c>
      <c r="B106" s="370">
        <f>IF(PROPADJ!$G$157="TTC",PROPADJ!K254/PROPADJ!$I$142,PROPADJ!K254)</f>
        <v>0</v>
      </c>
      <c r="C106" s="370">
        <f>IF(DECFIN!$I$130="TTC",DECFIN!K246/DECFIN!$I$134,DECFIN!K246)</f>
        <v>0</v>
      </c>
      <c r="D106" s="330">
        <v>105</v>
      </c>
      <c r="E106" s="206" t="s">
        <v>212</v>
      </c>
      <c r="F106" s="106"/>
      <c r="G106" s="106"/>
      <c r="H106" s="106"/>
    </row>
    <row r="107" spans="1:8" ht="13.8" thickBot="1" x14ac:dyDescent="0.3">
      <c r="A107" s="372">
        <f>IF(PROPADJ!$G$157="TTC",PROPADJ!H255/PROPADJ!$I$142,PROPADJ!H255)</f>
        <v>0</v>
      </c>
      <c r="B107" s="372">
        <f>IF(PROPADJ!$G$157="TTC",PROPADJ!K255/PROPADJ!$I$142,PROPADJ!K255)</f>
        <v>0</v>
      </c>
      <c r="C107" s="372">
        <f>IF(DECFIN!$I$130="TTC",DECFIN!K247/DECFIN!$I$134,DECFIN!K247)</f>
        <v>0</v>
      </c>
      <c r="D107" s="412">
        <v>106</v>
      </c>
      <c r="E107" s="382" t="s">
        <v>162</v>
      </c>
      <c r="F107" s="383"/>
      <c r="G107" s="383"/>
      <c r="H107" s="383"/>
    </row>
    <row r="108" spans="1:8" ht="13.8" thickTop="1" x14ac:dyDescent="0.25">
      <c r="A108" s="299"/>
      <c r="B108" s="299"/>
      <c r="C108" s="299"/>
      <c r="D108" s="330"/>
      <c r="E108" s="106"/>
      <c r="F108" s="106"/>
      <c r="G108" s="106"/>
      <c r="H108" s="106"/>
    </row>
    <row r="109" spans="1:8" x14ac:dyDescent="0.25">
      <c r="A109" s="373">
        <f>IF(PROPADJ!$G$157="TTC",PROPADJ!H257/PROPADJ!$I$142,PROPADJ!H257)</f>
        <v>0</v>
      </c>
      <c r="B109" s="373">
        <f>IF(PROPADJ!$G$157="TTC",PROPADJ!K257/PROPADJ!$I$142,PROPADJ!K257)</f>
        <v>0</v>
      </c>
      <c r="C109" s="373">
        <f>IF(DECFIN!$I$130="TTC",DECFIN!K249/DECFIN!$I$134,DECFIN!K249)</f>
        <v>0</v>
      </c>
      <c r="D109" s="415">
        <v>108</v>
      </c>
      <c r="E109" s="368" t="s">
        <v>113</v>
      </c>
      <c r="F109" s="252"/>
      <c r="G109" s="252"/>
      <c r="H109" s="252"/>
    </row>
    <row r="110" spans="1:8" ht="5.25" customHeight="1" x14ac:dyDescent="0.25">
      <c r="A110" s="380"/>
      <c r="B110" s="380"/>
      <c r="C110" s="380"/>
      <c r="D110" s="413"/>
      <c r="E110" s="106"/>
      <c r="F110" s="106"/>
      <c r="G110" s="106"/>
      <c r="H110" s="106"/>
    </row>
    <row r="111" spans="1:8" ht="5.25" customHeight="1" x14ac:dyDescent="0.25">
      <c r="A111" s="299"/>
      <c r="B111" s="299"/>
      <c r="C111" s="299"/>
      <c r="D111" s="331"/>
      <c r="E111" s="106"/>
      <c r="F111" s="106"/>
      <c r="G111" s="106"/>
      <c r="H111" s="106"/>
    </row>
    <row r="112" spans="1:8" ht="3.75" customHeight="1" x14ac:dyDescent="0.25">
      <c r="A112" s="299"/>
      <c r="B112" s="299"/>
      <c r="C112" s="299"/>
      <c r="D112" s="331"/>
      <c r="E112" s="106"/>
      <c r="F112" s="106"/>
      <c r="G112" s="106"/>
      <c r="H112" s="106"/>
    </row>
    <row r="113" spans="1:8" ht="3" customHeight="1" x14ac:dyDescent="0.25">
      <c r="A113" s="299"/>
      <c r="B113" s="299"/>
      <c r="C113" s="299"/>
      <c r="D113" s="331"/>
      <c r="E113" s="106"/>
      <c r="F113" s="106"/>
      <c r="G113" s="106"/>
      <c r="H113" s="106"/>
    </row>
    <row r="114" spans="1:8" ht="4.5" customHeight="1" x14ac:dyDescent="0.25">
      <c r="A114" s="299"/>
      <c r="B114" s="299"/>
      <c r="C114" s="299"/>
      <c r="D114" s="331"/>
      <c r="E114" s="106"/>
      <c r="F114" s="106"/>
      <c r="G114" s="106"/>
      <c r="H114" s="106"/>
    </row>
    <row r="115" spans="1:8" ht="4.5" customHeight="1" x14ac:dyDescent="0.25">
      <c r="A115" s="299"/>
      <c r="B115" s="299"/>
      <c r="C115" s="299"/>
      <c r="D115" s="331"/>
      <c r="E115" s="106"/>
      <c r="F115" s="106"/>
      <c r="G115" s="106"/>
      <c r="H115" s="106"/>
    </row>
    <row r="116" spans="1:8" ht="28.5" customHeight="1" x14ac:dyDescent="0.25">
      <c r="A116" s="299"/>
      <c r="B116" s="299"/>
      <c r="C116" s="299"/>
      <c r="D116" s="331"/>
      <c r="E116" s="106"/>
      <c r="F116" s="106"/>
      <c r="G116" s="106"/>
      <c r="H116" s="106"/>
    </row>
    <row r="117" spans="1:8" ht="20.25" customHeight="1" x14ac:dyDescent="0.25">
      <c r="A117" s="299"/>
      <c r="B117" s="299"/>
      <c r="C117" s="299"/>
      <c r="D117" s="331"/>
      <c r="E117" s="106"/>
      <c r="F117" s="106"/>
      <c r="G117" s="106"/>
      <c r="H117" s="106"/>
    </row>
    <row r="118" spans="1:8" x14ac:dyDescent="0.25">
      <c r="A118" s="373">
        <f>IF(PROPADJ!$G$157="TTC",PROPADJ!H266/PROPADJ!$I$142,PROPADJ!H266)</f>
        <v>0</v>
      </c>
      <c r="B118" s="373">
        <f>IF(PROPADJ!$G$157="TTC",PROPADJ!K266/PROPADJ!$I$142,PROPADJ!K266)</f>
        <v>0</v>
      </c>
      <c r="C118" s="373">
        <f>IF(DECFIN!$I$130="TTC",DECFIN!K258/DECFIN!$I$134,DECFIN!K258)</f>
        <v>0</v>
      </c>
      <c r="D118" s="415">
        <v>117</v>
      </c>
      <c r="E118" s="368" t="s">
        <v>114</v>
      </c>
      <c r="F118" s="252"/>
      <c r="G118" s="252"/>
      <c r="H118" s="252"/>
    </row>
    <row r="119" spans="1:8" x14ac:dyDescent="0.25">
      <c r="A119" s="380"/>
      <c r="B119" s="380"/>
      <c r="C119" s="380"/>
      <c r="D119" s="413"/>
      <c r="E119" s="106"/>
      <c r="F119" s="106"/>
      <c r="G119" s="106"/>
      <c r="H119" s="106"/>
    </row>
    <row r="120" spans="1:8" x14ac:dyDescent="0.25">
      <c r="A120" s="380"/>
      <c r="B120" s="380"/>
      <c r="C120" s="380"/>
      <c r="D120" s="413"/>
      <c r="E120" s="367" t="s">
        <v>124</v>
      </c>
      <c r="F120" s="247"/>
      <c r="G120" s="247"/>
      <c r="H120" s="247"/>
    </row>
    <row r="121" spans="1:8" x14ac:dyDescent="0.25">
      <c r="A121" s="370">
        <f>IF(PROPADJ!$G$157="TTC",PROPADJ!H269/PROPADJ!$I$142,PROPADJ!H269)</f>
        <v>0</v>
      </c>
      <c r="B121" s="370">
        <f>IF(PROPADJ!$G$157="TTC",PROPADJ!K269/PROPADJ!$I$142,PROPADJ!K269)</f>
        <v>0</v>
      </c>
      <c r="C121" s="370">
        <f>IF(DECFIN!$I$130="TTC",DECFIN!K261/DECFIN!$I$134,DECFIN!K261)</f>
        <v>0</v>
      </c>
      <c r="D121" s="330">
        <v>120</v>
      </c>
      <c r="E121" s="106" t="s">
        <v>30</v>
      </c>
      <c r="F121" s="106"/>
      <c r="G121" s="106"/>
      <c r="H121" s="106"/>
    </row>
    <row r="122" spans="1:8" x14ac:dyDescent="0.25">
      <c r="A122" s="370">
        <f>IF(PROPADJ!$G$157="TTC",PROPADJ!H270/PROPADJ!$I$142,PROPADJ!H270)</f>
        <v>0</v>
      </c>
      <c r="B122" s="370">
        <f>IF(PROPADJ!$G$157="TTC",PROPADJ!K270/PROPADJ!$I$142,PROPADJ!K270)</f>
        <v>0</v>
      </c>
      <c r="C122" s="370">
        <f>IF(DECFIN!$I$130="TTC",DECFIN!K262/DECFIN!$I$134,DECFIN!K262)</f>
        <v>0</v>
      </c>
      <c r="D122" s="330">
        <v>121</v>
      </c>
      <c r="E122" s="106" t="s">
        <v>32</v>
      </c>
      <c r="F122" s="106"/>
      <c r="G122" s="106"/>
      <c r="H122" s="106"/>
    </row>
    <row r="123" spans="1:8" x14ac:dyDescent="0.25">
      <c r="A123" s="370">
        <f>IF(PROPADJ!$G$157="TTC",PROPADJ!H271/PROPADJ!$I$142,PROPADJ!H271)</f>
        <v>0</v>
      </c>
      <c r="B123" s="370">
        <f>IF(PROPADJ!$G$157="TTC",PROPADJ!K271/PROPADJ!$I$142,PROPADJ!K271)</f>
        <v>0</v>
      </c>
      <c r="C123" s="370">
        <f>IF(DECFIN!$I$130="TTC",DECFIN!K263/DECFIN!$I$134,DECFIN!K263)</f>
        <v>0</v>
      </c>
      <c r="D123" s="330">
        <v>122</v>
      </c>
      <c r="E123" s="106" t="s">
        <v>31</v>
      </c>
      <c r="F123" s="106"/>
      <c r="G123" s="106"/>
      <c r="H123" s="106"/>
    </row>
    <row r="124" spans="1:8" x14ac:dyDescent="0.25">
      <c r="A124" s="370">
        <f>IF(PROPADJ!$G$157="TTC",PROPADJ!H272/PROPADJ!$I$142,PROPADJ!H272)</f>
        <v>0</v>
      </c>
      <c r="B124" s="370">
        <f>IF(PROPADJ!$G$157="TTC",PROPADJ!K272/PROPADJ!$I$142,PROPADJ!K272)</f>
        <v>0</v>
      </c>
      <c r="C124" s="370">
        <f>IF(DECFIN!$I$130="TTC",DECFIN!K264/DECFIN!$I$134,DECFIN!K264)</f>
        <v>0</v>
      </c>
      <c r="D124" s="330">
        <v>123</v>
      </c>
      <c r="E124" s="106" t="s">
        <v>33</v>
      </c>
      <c r="F124" s="106"/>
      <c r="G124" s="106"/>
      <c r="H124" s="106"/>
    </row>
    <row r="125" spans="1:8" x14ac:dyDescent="0.25">
      <c r="A125" s="370">
        <f>IF(PROPADJ!$G$157="TTC",PROPADJ!H273/PROPADJ!$I$142,PROPADJ!H273)</f>
        <v>0</v>
      </c>
      <c r="B125" s="370">
        <f>IF(PROPADJ!$G$157="TTC",PROPADJ!K273/PROPADJ!$I$142,PROPADJ!K273)</f>
        <v>0</v>
      </c>
      <c r="C125" s="370">
        <f>IF(DECFIN!$I$130="TTC",DECFIN!K265/DECFIN!$I$134,DECFIN!K265)</f>
        <v>0</v>
      </c>
      <c r="D125" s="330">
        <v>124</v>
      </c>
      <c r="E125" s="106" t="s">
        <v>34</v>
      </c>
      <c r="F125" s="106"/>
      <c r="G125" s="106"/>
      <c r="H125" s="106"/>
    </row>
    <row r="126" spans="1:8" x14ac:dyDescent="0.25">
      <c r="A126" s="370">
        <f>IF(PROPADJ!$G$157="TTC",PROPADJ!H274/PROPADJ!$I$142,PROPADJ!H274)</f>
        <v>0</v>
      </c>
      <c r="B126" s="370">
        <f>IF(PROPADJ!$G$157="TTC",PROPADJ!K274/PROPADJ!$I$142,PROPADJ!K274)</f>
        <v>0</v>
      </c>
      <c r="C126" s="370">
        <f>IF(DECFIN!$I$130="TTC",DECFIN!K266/DECFIN!$I$134,DECFIN!K266)</f>
        <v>0</v>
      </c>
      <c r="D126" s="330">
        <v>125</v>
      </c>
      <c r="E126" s="206" t="s">
        <v>35</v>
      </c>
      <c r="F126" s="106"/>
      <c r="G126" s="106"/>
      <c r="H126" s="106"/>
    </row>
    <row r="127" spans="1:8" x14ac:dyDescent="0.25">
      <c r="A127" s="370">
        <f>IF(PROPADJ!$G$157="TTC",PROPADJ!H275/PROPADJ!$I$142,PROPADJ!H275)</f>
        <v>0</v>
      </c>
      <c r="B127" s="370">
        <f>IF(PROPADJ!$G$157="TTC",PROPADJ!K275/PROPADJ!$I$142,PROPADJ!K275)</f>
        <v>0</v>
      </c>
      <c r="C127" s="370">
        <f>IF(DECFIN!$I$130="TTC",DECFIN!K267/DECFIN!$I$134,DECFIN!K267)</f>
        <v>0</v>
      </c>
      <c r="D127" s="330">
        <v>126</v>
      </c>
      <c r="E127" s="106" t="s">
        <v>36</v>
      </c>
      <c r="F127" s="106"/>
      <c r="G127" s="106"/>
      <c r="H127" s="106"/>
    </row>
    <row r="128" spans="1:8" x14ac:dyDescent="0.25">
      <c r="A128" s="370">
        <f>IF(PROPADJ!$G$157="TTC",PROPADJ!H276/PROPADJ!$I$142,PROPADJ!H276)</f>
        <v>0</v>
      </c>
      <c r="B128" s="370">
        <f>IF(PROPADJ!$G$157="TTC",PROPADJ!K276/PROPADJ!$I$142,PROPADJ!K276)</f>
        <v>0</v>
      </c>
      <c r="C128" s="370">
        <f>IF(DECFIN!$I$130="TTC",DECFIN!K268/DECFIN!$I$134,DECFIN!K268)</f>
        <v>0</v>
      </c>
      <c r="D128" s="330">
        <v>127</v>
      </c>
      <c r="E128" s="106" t="s">
        <v>51</v>
      </c>
      <c r="F128" s="106"/>
      <c r="G128" s="106"/>
      <c r="H128" s="106"/>
    </row>
    <row r="129" spans="1:8" x14ac:dyDescent="0.25">
      <c r="A129" s="370">
        <f>IF(PROPADJ!$G$157="TTC",PROPADJ!H277/PROPADJ!$I$142,PROPADJ!H277)</f>
        <v>0</v>
      </c>
      <c r="B129" s="370">
        <f>IF(PROPADJ!$G$157="TTC",PROPADJ!K277/PROPADJ!$I$142,PROPADJ!K277)</f>
        <v>0</v>
      </c>
      <c r="C129" s="370">
        <f>IF(DECFIN!$I$130="TTC",DECFIN!K269/DECFIN!$I$134,DECFIN!K269)</f>
        <v>0</v>
      </c>
      <c r="D129" s="330">
        <v>128</v>
      </c>
      <c r="E129" s="206" t="s">
        <v>220</v>
      </c>
      <c r="F129" s="106"/>
      <c r="G129" s="106"/>
      <c r="H129" s="106"/>
    </row>
    <row r="130" spans="1:8" ht="13.8" thickBot="1" x14ac:dyDescent="0.3">
      <c r="A130" s="372">
        <f>IF(PROPADJ!$G$157="TTC",PROPADJ!H278/PROPADJ!$I$142,PROPADJ!H278)</f>
        <v>0</v>
      </c>
      <c r="B130" s="372">
        <f>IF(PROPADJ!$G$157="TTC",PROPADJ!K278/PROPADJ!$I$142,PROPADJ!K278)</f>
        <v>0</v>
      </c>
      <c r="C130" s="372">
        <f>IF(DECFIN!$I$130="TTC",DECFIN!K270/DECFIN!$I$134,DECFIN!K270)</f>
        <v>0</v>
      </c>
      <c r="D130" s="412">
        <v>129</v>
      </c>
      <c r="E130" s="382" t="s">
        <v>167</v>
      </c>
      <c r="F130" s="383"/>
      <c r="G130" s="383"/>
      <c r="H130" s="383"/>
    </row>
    <row r="131" spans="1:8" ht="4.5" customHeight="1" thickTop="1" x14ac:dyDescent="0.25">
      <c r="A131" s="299"/>
      <c r="B131" s="299"/>
      <c r="C131" s="299"/>
      <c r="D131" s="331"/>
      <c r="E131" s="106"/>
      <c r="F131" s="106"/>
      <c r="G131" s="106"/>
      <c r="H131" s="106"/>
    </row>
    <row r="132" spans="1:8" ht="4.5" customHeight="1" x14ac:dyDescent="0.25">
      <c r="A132" s="299"/>
      <c r="B132" s="299"/>
      <c r="C132" s="299"/>
      <c r="D132" s="331"/>
      <c r="E132" s="106"/>
      <c r="F132" s="106"/>
      <c r="G132" s="106"/>
      <c r="H132" s="106"/>
    </row>
    <row r="133" spans="1:8" ht="6.75" customHeight="1" thickBot="1" x14ac:dyDescent="0.3">
      <c r="A133" s="299"/>
      <c r="B133" s="299"/>
      <c r="C133" s="299"/>
      <c r="D133" s="331"/>
      <c r="E133" s="104"/>
      <c r="F133" s="104"/>
      <c r="G133" s="104"/>
      <c r="H133" s="104"/>
    </row>
    <row r="134" spans="1:8" ht="13.8" thickBot="1" x14ac:dyDescent="0.3">
      <c r="A134" s="371">
        <f>IF(PROPADJ!$G$157="TTC",PROPADJ!H282/PROPADJ!$I$142,PROPADJ!H282)</f>
        <v>0</v>
      </c>
      <c r="B134" s="371">
        <f>IF(PROPADJ!$G$157="TTC",PROPADJ!K282/PROPADJ!$I$142,PROPADJ!K282)</f>
        <v>0</v>
      </c>
      <c r="C134" s="371">
        <f>IF(DECFIN!$I$130="TTC",DECFIN!K274/DECFIN!$I$134,DECFIN!K274)</f>
        <v>0</v>
      </c>
      <c r="D134" s="389" t="s">
        <v>20</v>
      </c>
      <c r="E134" s="379" t="s">
        <v>181</v>
      </c>
      <c r="F134" s="215"/>
      <c r="G134" s="215"/>
      <c r="H134" s="215"/>
    </row>
    <row r="135" spans="1:8" ht="21" customHeight="1" x14ac:dyDescent="0.25">
      <c r="A135" s="386"/>
      <c r="B135" s="386"/>
      <c r="C135" s="386"/>
      <c r="D135" s="417"/>
      <c r="E135" s="106"/>
      <c r="F135" s="106"/>
      <c r="G135" s="106"/>
      <c r="H135" s="106"/>
    </row>
    <row r="136" spans="1:8" ht="13.8" thickBot="1" x14ac:dyDescent="0.3">
      <c r="A136" s="385"/>
      <c r="B136" s="385"/>
      <c r="C136" s="385"/>
      <c r="D136" s="390" t="s">
        <v>38</v>
      </c>
      <c r="E136" s="369" t="s">
        <v>125</v>
      </c>
      <c r="F136" s="203"/>
      <c r="G136" s="203"/>
      <c r="H136" s="203"/>
    </row>
    <row r="137" spans="1:8" x14ac:dyDescent="0.25">
      <c r="A137" s="386"/>
      <c r="B137" s="386"/>
      <c r="C137" s="386"/>
      <c r="D137" s="417"/>
      <c r="E137" s="366"/>
      <c r="F137" s="106"/>
      <c r="G137" s="106"/>
      <c r="H137" s="106"/>
    </row>
    <row r="138" spans="1:8" x14ac:dyDescent="0.25">
      <c r="A138" s="370">
        <f>IF(PROPADJ!$G$157="TTC",PROPADJ!H286/PROPADJ!$I$142,PROPADJ!H286)</f>
        <v>0</v>
      </c>
      <c r="B138" s="370">
        <f>IF(PROPADJ!$G$157="TTC",PROPADJ!K286/PROPADJ!$I$142,PROPADJ!K286)</f>
        <v>0</v>
      </c>
      <c r="C138" s="370">
        <f>IF(DECFIN!$I$130="TTC",DECFIN!K278/DECFIN!$I$134,DECFIN!K278)</f>
        <v>0</v>
      </c>
      <c r="D138" s="330">
        <v>137</v>
      </c>
      <c r="E138" s="366" t="s">
        <v>39</v>
      </c>
      <c r="F138" s="106"/>
      <c r="G138" s="106"/>
      <c r="H138" s="106"/>
    </row>
    <row r="139" spans="1:8" x14ac:dyDescent="0.25">
      <c r="A139" s="370">
        <f>IF(PROPADJ!$G$157="TTC",PROPADJ!H287/PROPADJ!$I$142,PROPADJ!H287)</f>
        <v>0</v>
      </c>
      <c r="B139" s="370">
        <f>IF(PROPADJ!$G$157="TTC",PROPADJ!K287/PROPADJ!$I$142,PROPADJ!K287)</f>
        <v>0</v>
      </c>
      <c r="C139" s="370">
        <f>IF(DECFIN!$I$130="TTC",DECFIN!K279/DECFIN!$I$134,DECFIN!K279)</f>
        <v>0</v>
      </c>
      <c r="D139" s="330">
        <v>138</v>
      </c>
      <c r="E139" s="366" t="s">
        <v>40</v>
      </c>
      <c r="F139" s="106"/>
      <c r="G139" s="106"/>
      <c r="H139" s="106"/>
    </row>
    <row r="140" spans="1:8" x14ac:dyDescent="0.25">
      <c r="A140" s="370">
        <f>IF(PROPADJ!$G$157="TTC",PROPADJ!H288/PROPADJ!$I$142,PROPADJ!H288)</f>
        <v>0</v>
      </c>
      <c r="B140" s="370">
        <f>IF(PROPADJ!$G$157="TTC",PROPADJ!K288/PROPADJ!$I$142,PROPADJ!K288)</f>
        <v>0</v>
      </c>
      <c r="C140" s="370">
        <f>IF(DECFIN!$I$130="TTC",DECFIN!K280/DECFIN!$I$134,DECFIN!K280)</f>
        <v>0</v>
      </c>
      <c r="D140" s="330">
        <v>139</v>
      </c>
      <c r="E140" s="366" t="s">
        <v>57</v>
      </c>
      <c r="F140" s="106"/>
      <c r="G140" s="106"/>
      <c r="H140" s="106"/>
    </row>
    <row r="141" spans="1:8" x14ac:dyDescent="0.25">
      <c r="A141" s="370">
        <f>IF(PROPADJ!$G$157="TTC",PROPADJ!H289/PROPADJ!$I$142,PROPADJ!H289)</f>
        <v>0</v>
      </c>
      <c r="B141" s="370">
        <f>IF(PROPADJ!$G$157="TTC",PROPADJ!K289/PROPADJ!$I$142,PROPADJ!K289)</f>
        <v>0</v>
      </c>
      <c r="C141" s="370">
        <f>IF(DECFIN!$I$130="TTC",DECFIN!K281/DECFIN!$I$134,DECFIN!K281)</f>
        <v>0</v>
      </c>
      <c r="D141" s="330">
        <v>140</v>
      </c>
      <c r="E141" s="366" t="s">
        <v>52</v>
      </c>
      <c r="F141" s="106"/>
      <c r="G141" s="106"/>
      <c r="H141" s="106"/>
    </row>
    <row r="142" spans="1:8" x14ac:dyDescent="0.25">
      <c r="A142" s="370">
        <f>IF(PROPADJ!$G$157="TTC",PROPADJ!H290/PROPADJ!$I$142,PROPADJ!H290)</f>
        <v>0</v>
      </c>
      <c r="B142" s="370">
        <f>IF(PROPADJ!$G$157="TTC",PROPADJ!K290/PROPADJ!$I$142,PROPADJ!K290)</f>
        <v>0</v>
      </c>
      <c r="C142" s="370">
        <f>IF(DECFIN!$I$130="TTC",DECFIN!K282/DECFIN!$I$134,DECFIN!K282)</f>
        <v>0</v>
      </c>
      <c r="D142" s="330">
        <v>141</v>
      </c>
      <c r="E142" s="366" t="s">
        <v>53</v>
      </c>
      <c r="F142" s="106"/>
      <c r="G142" s="106"/>
      <c r="H142" s="106"/>
    </row>
    <row r="143" spans="1:8" x14ac:dyDescent="0.25">
      <c r="A143" s="370">
        <f>IF(PROPADJ!$G$157="TTC",PROPADJ!H291/PROPADJ!$I$142,PROPADJ!H291)</f>
        <v>0</v>
      </c>
      <c r="B143" s="370">
        <f>IF(PROPADJ!$G$157="TTC",PROPADJ!K291/PROPADJ!$I$142,PROPADJ!K291)</f>
        <v>0</v>
      </c>
      <c r="C143" s="370">
        <f>IF(DECFIN!$I$130="TTC",DECFIN!K283/DECFIN!$I$134,DECFIN!K283)</f>
        <v>0</v>
      </c>
      <c r="D143" s="330">
        <v>142</v>
      </c>
      <c r="E143" s="366" t="s">
        <v>54</v>
      </c>
      <c r="F143" s="106"/>
      <c r="G143" s="106"/>
      <c r="H143" s="106"/>
    </row>
    <row r="144" spans="1:8" x14ac:dyDescent="0.25">
      <c r="A144" s="370">
        <f>IF(PROPADJ!$G$157="TTC",PROPADJ!H292/PROPADJ!$I$142,PROPADJ!H292)</f>
        <v>0</v>
      </c>
      <c r="B144" s="370">
        <f>IF(PROPADJ!$G$157="TTC",PROPADJ!K292/PROPADJ!$I$142,PROPADJ!K292)</f>
        <v>0</v>
      </c>
      <c r="C144" s="370">
        <f>IF(DECFIN!$I$130="TTC",DECFIN!K284/DECFIN!$I$134,DECFIN!K284)</f>
        <v>0</v>
      </c>
      <c r="D144" s="330">
        <v>143</v>
      </c>
      <c r="E144" s="366" t="s">
        <v>55</v>
      </c>
      <c r="F144" s="106"/>
      <c r="G144" s="106"/>
      <c r="H144" s="106"/>
    </row>
    <row r="145" spans="1:8" x14ac:dyDescent="0.25">
      <c r="A145" s="299"/>
      <c r="B145" s="299"/>
      <c r="C145" s="299"/>
      <c r="D145" s="330"/>
      <c r="E145" s="206" t="s">
        <v>56</v>
      </c>
      <c r="F145" s="106"/>
      <c r="G145" s="106"/>
      <c r="H145" s="106"/>
    </row>
    <row r="146" spans="1:8" ht="13.8" thickBot="1" x14ac:dyDescent="0.3">
      <c r="A146" s="385"/>
      <c r="B146" s="385"/>
      <c r="C146" s="385"/>
      <c r="D146" s="330"/>
      <c r="E146" s="106"/>
      <c r="F146" s="106"/>
      <c r="G146" s="106"/>
      <c r="H146" s="106"/>
    </row>
    <row r="147" spans="1:8" ht="13.8" thickBot="1" x14ac:dyDescent="0.3">
      <c r="A147" s="371">
        <f>IF(PROPADJ!$G$157="TTC",PROPADJ!H295/PROPADJ!$I$142,PROPADJ!H295)</f>
        <v>0</v>
      </c>
      <c r="B147" s="371">
        <f>IF(PROPADJ!$G$157="TTC",PROPADJ!K295/PROPADJ!$I$142,PROPADJ!K295)</f>
        <v>0</v>
      </c>
      <c r="C147" s="371">
        <f>IF(DECFIN!$I$130="TTC",DECFIN!K287/DECFIN!$I$134,DECFIN!K287)</f>
        <v>0</v>
      </c>
      <c r="D147" s="389" t="s">
        <v>38</v>
      </c>
      <c r="E147" s="379" t="s">
        <v>165</v>
      </c>
      <c r="F147" s="215"/>
      <c r="G147" s="215"/>
      <c r="H147" s="215"/>
    </row>
    <row r="148" spans="1:8" x14ac:dyDescent="0.25">
      <c r="A148" s="386"/>
      <c r="B148" s="386"/>
      <c r="C148" s="386"/>
      <c r="D148" s="417"/>
      <c r="E148" s="106"/>
      <c r="F148" s="106"/>
      <c r="G148" s="106"/>
      <c r="H148" s="106"/>
    </row>
    <row r="149" spans="1:8" x14ac:dyDescent="0.25">
      <c r="A149" s="299"/>
      <c r="B149" s="299"/>
      <c r="C149" s="299"/>
      <c r="D149" s="331"/>
      <c r="E149" s="106"/>
      <c r="F149" s="106"/>
      <c r="G149" s="106"/>
      <c r="H149" s="106"/>
    </row>
    <row r="150" spans="1:8" ht="13.8" thickBot="1" x14ac:dyDescent="0.3">
      <c r="A150" s="385"/>
      <c r="B150" s="385"/>
      <c r="C150" s="385"/>
      <c r="D150" s="390" t="s">
        <v>41</v>
      </c>
      <c r="E150" s="369" t="s">
        <v>126</v>
      </c>
      <c r="F150" s="369"/>
      <c r="G150" s="369"/>
      <c r="H150" s="203"/>
    </row>
    <row r="151" spans="1:8" x14ac:dyDescent="0.25">
      <c r="A151" s="386"/>
      <c r="B151" s="386"/>
      <c r="C151" s="386"/>
      <c r="D151" s="417"/>
      <c r="E151" s="366"/>
      <c r="F151" s="366"/>
      <c r="G151" s="366"/>
      <c r="H151" s="106"/>
    </row>
    <row r="152" spans="1:8" x14ac:dyDescent="0.25">
      <c r="A152" s="370">
        <f>IF(PROPADJ!$G$157="TTC",PROPADJ!H300/PROPADJ!$I$142,PROPADJ!H300)</f>
        <v>0</v>
      </c>
      <c r="B152" s="370">
        <f>IF(PROPADJ!$G$157="TTC",PROPADJ!K300/PROPADJ!$I$142,PROPADJ!K300)</f>
        <v>0</v>
      </c>
      <c r="C152" s="370">
        <f>IF(DECFIN!$I$130="TTC",DECFIN!K292/DECFIN!$I$134,DECFIN!K292)</f>
        <v>0</v>
      </c>
      <c r="D152" s="330">
        <v>151</v>
      </c>
      <c r="E152" s="366" t="s">
        <v>63</v>
      </c>
      <c r="F152" s="106"/>
      <c r="G152" s="366"/>
      <c r="H152" s="106"/>
    </row>
    <row r="153" spans="1:8" x14ac:dyDescent="0.25">
      <c r="A153" s="370">
        <f>IF(PROPADJ!$G$157="TTC",PROPADJ!H301/PROPADJ!$I$142,PROPADJ!H301)</f>
        <v>0</v>
      </c>
      <c r="B153" s="370">
        <f>IF(PROPADJ!$G$157="TTC",PROPADJ!K301/PROPADJ!$I$142,PROPADJ!K301)</f>
        <v>0</v>
      </c>
      <c r="C153" s="370">
        <f>IF(DECFIN!$I$130="TTC",DECFIN!K293/DECFIN!$I$134,DECFIN!K293)</f>
        <v>0</v>
      </c>
      <c r="D153" s="330">
        <v>152</v>
      </c>
      <c r="E153" s="366" t="s">
        <v>42</v>
      </c>
      <c r="F153" s="106"/>
      <c r="G153" s="366"/>
      <c r="H153" s="106"/>
    </row>
    <row r="154" spans="1:8" x14ac:dyDescent="0.25">
      <c r="A154" s="370">
        <f>IF(PROPADJ!$G$157="TTC",PROPADJ!H302/PROPADJ!$I$142,PROPADJ!H302)</f>
        <v>0</v>
      </c>
      <c r="B154" s="370">
        <f>IF(PROPADJ!$G$157="TTC",PROPADJ!K302/PROPADJ!$I$142,PROPADJ!K302)</f>
        <v>0</v>
      </c>
      <c r="C154" s="370">
        <f>IF(DECFIN!$I$130="TTC",DECFIN!K294/DECFIN!$I$134,DECFIN!K294)</f>
        <v>0</v>
      </c>
      <c r="D154" s="330">
        <v>153</v>
      </c>
      <c r="E154" s="366" t="s">
        <v>43</v>
      </c>
      <c r="F154" s="106"/>
      <c r="G154" s="366"/>
      <c r="H154" s="106"/>
    </row>
    <row r="155" spans="1:8" x14ac:dyDescent="0.25">
      <c r="A155" s="370">
        <f>IF(PROPADJ!$G$157="TTC",PROPADJ!H303/PROPADJ!$I$142,PROPADJ!H303)</f>
        <v>0</v>
      </c>
      <c r="B155" s="370">
        <f>IF(PROPADJ!$G$157="TTC",PROPADJ!K303/PROPADJ!$I$142,PROPADJ!K303)</f>
        <v>0</v>
      </c>
      <c r="C155" s="370">
        <f>IF(DECFIN!$I$130="TTC",DECFIN!K295/DECFIN!$I$134,DECFIN!K295)</f>
        <v>0</v>
      </c>
      <c r="D155" s="330">
        <v>154</v>
      </c>
      <c r="E155" s="366" t="s">
        <v>58</v>
      </c>
      <c r="F155" s="106"/>
      <c r="G155" s="366"/>
      <c r="H155" s="106"/>
    </row>
    <row r="156" spans="1:8" x14ac:dyDescent="0.25">
      <c r="A156" s="370">
        <f>IF(PROPADJ!$G$157="TTC",PROPADJ!H304/PROPADJ!$I$142,PROPADJ!H304)</f>
        <v>0</v>
      </c>
      <c r="B156" s="370">
        <f>IF(PROPADJ!$G$157="TTC",PROPADJ!K304/PROPADJ!$I$142,PROPADJ!K304)</f>
        <v>0</v>
      </c>
      <c r="C156" s="370">
        <f>IF(DECFIN!$I$130="TTC",DECFIN!K296/DECFIN!$I$134,DECFIN!K296)</f>
        <v>0</v>
      </c>
      <c r="D156" s="330">
        <v>155</v>
      </c>
      <c r="E156" s="366" t="s">
        <v>59</v>
      </c>
      <c r="F156" s="106"/>
      <c r="G156" s="366"/>
      <c r="H156" s="106"/>
    </row>
    <row r="157" spans="1:8" ht="6.75" customHeight="1" x14ac:dyDescent="0.25">
      <c r="A157" s="299"/>
      <c r="B157" s="299"/>
      <c r="C157" s="299"/>
      <c r="D157" s="331"/>
      <c r="E157" s="106"/>
      <c r="F157" s="106"/>
      <c r="G157" s="106"/>
      <c r="H157" s="106"/>
    </row>
    <row r="158" spans="1:8" ht="5.25" customHeight="1" thickBot="1" x14ac:dyDescent="0.3">
      <c r="A158" s="299"/>
      <c r="B158" s="299"/>
      <c r="C158" s="299"/>
      <c r="D158" s="331"/>
      <c r="E158" s="106"/>
      <c r="F158" s="106"/>
      <c r="G158" s="106"/>
      <c r="H158" s="106"/>
    </row>
    <row r="159" spans="1:8" ht="13.8" thickBot="1" x14ac:dyDescent="0.3">
      <c r="A159" s="371">
        <f>IF(PROPADJ!$G$157="TTC",PROPADJ!H307/PROPADJ!$I$142,PROPADJ!H307)</f>
        <v>0</v>
      </c>
      <c r="B159" s="371">
        <f>IF(PROPADJ!$G$157="TTC",PROPADJ!K307/PROPADJ!$I$142,PROPADJ!K307)</f>
        <v>0</v>
      </c>
      <c r="C159" s="371">
        <f>IF(DECFIN!$I$130="TTC",DECFIN!K299/DECFIN!$I$134,DECFIN!K299)</f>
        <v>0</v>
      </c>
      <c r="D159" s="392" t="s">
        <v>41</v>
      </c>
      <c r="E159" s="379" t="s">
        <v>164</v>
      </c>
      <c r="F159" s="215"/>
      <c r="G159" s="215"/>
      <c r="H159" s="215"/>
    </row>
    <row r="160" spans="1:8" x14ac:dyDescent="0.25">
      <c r="A160" s="299"/>
      <c r="B160" s="299"/>
      <c r="C160" s="299"/>
      <c r="D160" s="331"/>
      <c r="E160" s="106"/>
      <c r="F160" s="106"/>
      <c r="G160" s="106"/>
      <c r="H160" s="106"/>
    </row>
    <row r="161" spans="1:8" ht="13.8" thickBot="1" x14ac:dyDescent="0.3">
      <c r="A161" s="299"/>
      <c r="B161" s="299"/>
      <c r="C161" s="299"/>
      <c r="D161" s="331"/>
      <c r="E161" s="106"/>
      <c r="F161" s="106"/>
      <c r="G161" s="106"/>
      <c r="H161" s="106"/>
    </row>
    <row r="162" spans="1:8" ht="13.8" thickBot="1" x14ac:dyDescent="0.3">
      <c r="A162" s="371">
        <f>IF(PROPADJ!$G$157="TTC",PROPADJ!H310/PROPADJ!$I$142,PROPADJ!H310)</f>
        <v>0</v>
      </c>
      <c r="B162" s="371">
        <f>IF(PROPADJ!$G$157="TTC",PROPADJ!K310/PROPADJ!$I$142,PROPADJ!K310)</f>
        <v>0</v>
      </c>
      <c r="C162" s="371">
        <f>IF(DECFIN!$I$130="TTC",DECFIN!K302/DECFIN!$I$134,DECFIN!K302)</f>
        <v>0</v>
      </c>
      <c r="D162" s="392" t="s">
        <v>187</v>
      </c>
      <c r="E162" s="379" t="s">
        <v>194</v>
      </c>
      <c r="F162" s="215"/>
      <c r="G162" s="215"/>
      <c r="H162" s="215"/>
    </row>
    <row r="163" spans="1:8" x14ac:dyDescent="0.25">
      <c r="A163" s="299"/>
      <c r="B163" s="299"/>
      <c r="C163" s="299"/>
      <c r="D163" s="331"/>
      <c r="E163" s="211"/>
      <c r="F163" s="211"/>
      <c r="G163" s="211"/>
      <c r="H163" s="211"/>
    </row>
    <row r="164" spans="1:8" x14ac:dyDescent="0.25">
      <c r="A164" s="299"/>
      <c r="B164" s="299"/>
      <c r="C164" s="299"/>
      <c r="D164" s="331"/>
      <c r="E164" s="211"/>
      <c r="F164" s="211"/>
      <c r="G164" s="211"/>
      <c r="H164" s="211"/>
    </row>
    <row r="165" spans="1:8" ht="13.8" thickBot="1" x14ac:dyDescent="0.3">
      <c r="A165" s="385"/>
      <c r="B165" s="385"/>
      <c r="C165" s="385"/>
      <c r="D165" s="416"/>
      <c r="E165" s="369" t="s">
        <v>127</v>
      </c>
      <c r="F165" s="203"/>
      <c r="G165" s="203"/>
      <c r="H165" s="203"/>
    </row>
    <row r="166" spans="1:8" x14ac:dyDescent="0.25">
      <c r="A166" s="299"/>
      <c r="B166" s="299"/>
      <c r="C166" s="299"/>
      <c r="D166" s="331"/>
      <c r="E166" s="211"/>
      <c r="F166" s="211"/>
      <c r="G166" s="211"/>
      <c r="H166" s="211"/>
    </row>
    <row r="167" spans="1:8" x14ac:dyDescent="0.25">
      <c r="A167" s="370">
        <f>IF(PROPADJ!$G$157="TTC",PROPADJ!H315/PROPADJ!$I$142,PROPADJ!H315)</f>
        <v>0</v>
      </c>
      <c r="B167" s="370">
        <f>IF(PROPADJ!$G$157="TTC",PROPADJ!K315/PROPADJ!$I$142,PROPADJ!K315)</f>
        <v>0</v>
      </c>
      <c r="C167" s="370">
        <f>IF(DECFIN!$I$130="TTC",DECFIN!K307/DECFIN!$I$134,DECFIN!K307)</f>
        <v>0</v>
      </c>
      <c r="D167" s="391" t="s">
        <v>128</v>
      </c>
      <c r="E167" s="317" t="s">
        <v>166</v>
      </c>
      <c r="F167" s="211"/>
      <c r="G167" s="211"/>
      <c r="H167" s="211"/>
    </row>
    <row r="168" spans="1:8" x14ac:dyDescent="0.25">
      <c r="A168" s="370">
        <f>IF(PROPADJ!$G$157="TTC",PROPADJ!H316/PROPADJ!$I$142,PROPADJ!H316)</f>
        <v>0</v>
      </c>
      <c r="B168" s="370">
        <f>IF(PROPADJ!$G$157="TTC",PROPADJ!K316/PROPADJ!$I$142,PROPADJ!K316)</f>
        <v>0</v>
      </c>
      <c r="C168" s="370">
        <f>IF(DECFIN!$I$130="TTC",DECFIN!K308/DECFIN!$I$134,DECFIN!K308)</f>
        <v>0</v>
      </c>
      <c r="D168" s="391" t="s">
        <v>20</v>
      </c>
      <c r="E168" s="317" t="s">
        <v>181</v>
      </c>
      <c r="F168" s="211"/>
      <c r="G168" s="211"/>
      <c r="H168" s="211"/>
    </row>
    <row r="169" spans="1:8" x14ac:dyDescent="0.25">
      <c r="A169" s="370">
        <f>IF(PROPADJ!$G$157="TTC",PROPADJ!H317/PROPADJ!$I$142,PROPADJ!H317)</f>
        <v>0</v>
      </c>
      <c r="B169" s="370">
        <f>IF(PROPADJ!$G$157="TTC",PROPADJ!K317/PROPADJ!$I$142,PROPADJ!K317)</f>
        <v>0</v>
      </c>
      <c r="C169" s="370">
        <f>IF(DECFIN!$I$130="TTC",DECFIN!K309/DECFIN!$I$134,DECFIN!K309)</f>
        <v>0</v>
      </c>
      <c r="D169" s="391" t="s">
        <v>38</v>
      </c>
      <c r="E169" s="317" t="s">
        <v>165</v>
      </c>
      <c r="F169" s="211"/>
      <c r="G169" s="211"/>
      <c r="H169" s="211"/>
    </row>
    <row r="170" spans="1:8" x14ac:dyDescent="0.25">
      <c r="A170" s="370">
        <f>IF(PROPADJ!$G$157="TTC",PROPADJ!H318/PROPADJ!$I$142,PROPADJ!H318)</f>
        <v>0</v>
      </c>
      <c r="B170" s="370">
        <f>IF(PROPADJ!$G$157="TTC",PROPADJ!K318/PROPADJ!$I$142,PROPADJ!K318)</f>
        <v>0</v>
      </c>
      <c r="C170" s="370">
        <f>IF(DECFIN!$I$130="TTC",DECFIN!K310/DECFIN!$I$134,DECFIN!K310)</f>
        <v>0</v>
      </c>
      <c r="D170" s="391" t="s">
        <v>41</v>
      </c>
      <c r="E170" s="317" t="s">
        <v>164</v>
      </c>
      <c r="F170" s="211"/>
      <c r="G170" s="211"/>
      <c r="H170" s="211"/>
    </row>
    <row r="171" spans="1:8" ht="13.8" thickBot="1" x14ac:dyDescent="0.3">
      <c r="A171" s="370">
        <f>IF(PROPADJ!$G$157="TTC",PROPADJ!H319/PROPADJ!$I$142,PROPADJ!H319)</f>
        <v>0</v>
      </c>
      <c r="B171" s="370">
        <f>IF(PROPADJ!$G$157="TTC",PROPADJ!K319/PROPADJ!$I$142,PROPADJ!K319)</f>
        <v>0</v>
      </c>
      <c r="C171" s="370">
        <f>IF(DECFIN!$I$130="TTC",DECFIN!K311/DECFIN!$I$134,DECFIN!K311)</f>
        <v>0</v>
      </c>
      <c r="D171" s="391" t="s">
        <v>187</v>
      </c>
      <c r="E171" s="317" t="s">
        <v>192</v>
      </c>
      <c r="F171" s="211"/>
      <c r="G171" s="211"/>
      <c r="H171" s="211"/>
    </row>
    <row r="172" spans="1:8" ht="13.8" thickBot="1" x14ac:dyDescent="0.3">
      <c r="A172" s="371">
        <f>IF(PROPADJ!$G$157="TTC",PROPADJ!H320/PROPADJ!$I$142,PROPADJ!H320)</f>
        <v>0</v>
      </c>
      <c r="B172" s="371">
        <f>IF(PROPADJ!$G$157="TTC",PROPADJ!K320/PROPADJ!$I$142,PROPADJ!K320)</f>
        <v>0</v>
      </c>
      <c r="C172" s="394">
        <f>IF(DECFIN!$I$130="TTC",DECFIN!K312/DECFIN!$I$134,DECFIN!K312)</f>
        <v>0</v>
      </c>
      <c r="D172" s="419">
        <v>171</v>
      </c>
      <c r="E172" s="378" t="s">
        <v>222</v>
      </c>
      <c r="F172" s="378"/>
      <c r="G172" s="215"/>
      <c r="H172" s="215"/>
    </row>
    <row r="173" spans="1:8" ht="13.8" thickBot="1" x14ac:dyDescent="0.3">
      <c r="A173" s="371">
        <f>A172*PROPADJ!$I$142-A172</f>
        <v>0</v>
      </c>
      <c r="B173" s="371">
        <f>B172*PROPADJ!$I$142-B172</f>
        <v>0</v>
      </c>
      <c r="C173" s="394">
        <f>C172*PROPADJ!$I$142-C172</f>
        <v>0</v>
      </c>
      <c r="D173" s="419">
        <v>172</v>
      </c>
      <c r="E173" s="379" t="s">
        <v>129</v>
      </c>
      <c r="F173" s="379"/>
      <c r="G173" s="393"/>
      <c r="H173" s="215"/>
    </row>
    <row r="174" spans="1:8" ht="13.8" thickBot="1" x14ac:dyDescent="0.3">
      <c r="A174" s="371">
        <f>A172+A173</f>
        <v>0</v>
      </c>
      <c r="B174" s="371">
        <f t="shared" ref="B174:C174" si="0">B172+B173</f>
        <v>0</v>
      </c>
      <c r="C174" s="394">
        <f t="shared" si="0"/>
        <v>0</v>
      </c>
      <c r="D174" s="419">
        <v>173</v>
      </c>
      <c r="E174" s="378" t="s">
        <v>223</v>
      </c>
      <c r="F174" s="378"/>
      <c r="G174" s="215"/>
      <c r="H174" s="215"/>
    </row>
    <row r="175" spans="1:8" x14ac:dyDescent="0.25">
      <c r="A175" s="102"/>
      <c r="B175" s="102"/>
      <c r="C175" s="102"/>
      <c r="E175" s="102"/>
      <c r="F175" s="102"/>
      <c r="G175" s="102"/>
      <c r="H175" s="102"/>
    </row>
    <row r="176" spans="1:8" x14ac:dyDescent="0.25">
      <c r="A176" s="102"/>
      <c r="B176" s="102"/>
      <c r="C176" s="102"/>
      <c r="E176" s="102"/>
      <c r="F176" s="102"/>
      <c r="G176" s="102"/>
      <c r="H176" s="102"/>
    </row>
  </sheetData>
  <sheetProtection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INSTRUCTIONS</vt:lpstr>
      <vt:lpstr>PROPADJ</vt:lpstr>
      <vt:lpstr>DECFIN</vt:lpstr>
      <vt:lpstr>COÛTS HT</vt:lpstr>
      <vt:lpstr>'COÛTS HT'!copie</vt:lpstr>
      <vt:lpstr>taxe</vt:lpstr>
      <vt:lpstr>DECFIN!Zone_d_impression</vt:lpstr>
      <vt:lpstr>INSTRUCTIONS!Zone_d_impression</vt:lpstr>
      <vt:lpstr>PROPADJ!Zone_d_impression</vt:lpstr>
    </vt:vector>
  </TitlesOfParts>
  <Company>Prométerre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DESAULLES Vincent</dc:creator>
  <cp:lastModifiedBy>SAVICEV Natacha</cp:lastModifiedBy>
  <cp:lastPrinted>2019-06-03T12:20:47Z</cp:lastPrinted>
  <dcterms:created xsi:type="dcterms:W3CDTF">2006-01-31T13:50:18Z</dcterms:created>
  <dcterms:modified xsi:type="dcterms:W3CDTF">2019-06-03T12:30:04Z</dcterms:modified>
</cp:coreProperties>
</file>