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R:\Estimapro\Métier\Espace collaborateur\P. Guignard\Correspondant multimédias\"/>
    </mc:Choice>
  </mc:AlternateContent>
  <xr:revisionPtr revIDLastSave="0" documentId="8_{86382AE4-8158-4D80-8C68-4CD96AEEE7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1 UMOS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" l="1"/>
  <c r="D46" i="3"/>
  <c r="D39" i="3"/>
  <c r="D41" i="3" s="1"/>
  <c r="E34" i="3"/>
  <c r="E33" i="3"/>
  <c r="E32" i="3"/>
  <c r="E31" i="3"/>
  <c r="E30" i="3"/>
  <c r="E29" i="3"/>
  <c r="E28" i="3"/>
  <c r="E27" i="3"/>
  <c r="E26" i="3"/>
  <c r="E24" i="3"/>
  <c r="E23" i="3"/>
  <c r="E22" i="3"/>
  <c r="E21" i="3"/>
  <c r="E20" i="3"/>
  <c r="E19" i="3"/>
  <c r="E16" i="3"/>
  <c r="E15" i="3"/>
  <c r="E14" i="3"/>
  <c r="E13" i="3"/>
  <c r="E12" i="3"/>
  <c r="E11" i="3"/>
  <c r="E10" i="3"/>
  <c r="E9" i="3"/>
  <c r="E8" i="3"/>
  <c r="E7" i="3"/>
  <c r="E6" i="3"/>
  <c r="E5" i="3"/>
  <c r="E17" i="3" s="1"/>
  <c r="B63" i="3" s="1"/>
  <c r="E35" i="3" s="1"/>
  <c r="E36" i="3" s="1"/>
  <c r="D45" i="3"/>
  <c r="D42" i="3"/>
  <c r="E37" i="3" l="1"/>
  <c r="D43" i="3" l="1"/>
  <c r="D44" i="3"/>
</calcChain>
</file>

<file path=xl/sharedStrings.xml><?xml version="1.0" encoding="utf-8"?>
<sst xmlns="http://schemas.openxmlformats.org/spreadsheetml/2006/main" count="87" uniqueCount="66">
  <si>
    <t>Calcul des unités de main-d'oeuvre standard (UMOS)</t>
  </si>
  <si>
    <t>Eléments</t>
  </si>
  <si>
    <t>Unité</t>
  </si>
  <si>
    <t>Nombre</t>
  </si>
  <si>
    <t>UMOS par unité</t>
  </si>
  <si>
    <t>UMOS</t>
  </si>
  <si>
    <t>a 1. SAU sans les cultures spéciales</t>
  </si>
  <si>
    <t>ha</t>
  </si>
  <si>
    <t>a 2. Cultures spéciales (sans a 3.)</t>
  </si>
  <si>
    <t>a 3. Surfaces viticoles en forte pente et en terrasses</t>
  </si>
  <si>
    <t>b 1. Vaches, brebis et chèvres laitières</t>
  </si>
  <si>
    <t>UGB</t>
  </si>
  <si>
    <t>b 2. Porcs à l'engrais, p. de renouvellement &gt; 25kg</t>
  </si>
  <si>
    <t>b 3. Porcs d'élevage</t>
  </si>
  <si>
    <t>b 4. Autres animaux de rente</t>
  </si>
  <si>
    <t>c 1. Terrains en pente présentant une declivité de 18 à 35 %</t>
  </si>
  <si>
    <t>c 2. Terrains en pente présentant une declivité sup. à 35 %, jusqu`à 50 %</t>
  </si>
  <si>
    <t>c 3. Terrains en pente présentant une declivité supérieure à 50 %</t>
  </si>
  <si>
    <t>c 4. Culture biologique</t>
  </si>
  <si>
    <t>oui = 1</t>
  </si>
  <si>
    <t>supplément</t>
  </si>
  <si>
    <t>c 5. Arbres fruitiers haute-tige</t>
  </si>
  <si>
    <t>pièce</t>
  </si>
  <si>
    <t>Sous-total 1 *</t>
  </si>
  <si>
    <t>A Supplément pour des branches d'exploitation spéciales</t>
  </si>
  <si>
    <t>Pommes de terre</t>
  </si>
  <si>
    <t>Baies, plantes médicin. et aromat.</t>
  </si>
  <si>
    <t>Viticulture avec vinification</t>
  </si>
  <si>
    <t>Cultures d’arbres de Noël</t>
  </si>
  <si>
    <t>Serres avec fondations permanentes</t>
  </si>
  <si>
    <t>Tunnels ou châssis</t>
  </si>
  <si>
    <t>B Autres facteurs pour des branches d'exploitation importantes</t>
  </si>
  <si>
    <t>Forêt faisant partie de l’exploitation</t>
  </si>
  <si>
    <t>Vaches laitières dans une exploitation d’estivage</t>
  </si>
  <si>
    <t>PN</t>
  </si>
  <si>
    <t>Animaux de rente dans une exploit. d’estivage</t>
  </si>
  <si>
    <t>Production de champignons dans des tunnels ou des bâtiments</t>
  </si>
  <si>
    <t>a</t>
  </si>
  <si>
    <t>Production de champignons de Paris dans des bâtiments</t>
  </si>
  <si>
    <t>Production chicorée Witloof dans des bâtiments</t>
  </si>
  <si>
    <t>Production de pousses de légumes et de salade dans des bâtiments</t>
  </si>
  <si>
    <t>Horticulture productrice: serres reposant sur des fondations en dur et tunnels pour plantes en récipients (pots)</t>
  </si>
  <si>
    <t>La transformation, le stockage et la vente de produits issus de la propre production agricole</t>
  </si>
  <si>
    <t>fr. prestation
brute</t>
  </si>
  <si>
    <t>Activités proches de l’agriculture selon l‘art. 12b OTerm</t>
  </si>
  <si>
    <t>Sous-total 2</t>
  </si>
  <si>
    <t>Total UMOS **</t>
  </si>
  <si>
    <t>Données</t>
  </si>
  <si>
    <t>Total ha SAU</t>
  </si>
  <si>
    <t>Total UGB</t>
  </si>
  <si>
    <t>UGB / ha SAU</t>
  </si>
  <si>
    <t>ha SAU / UGB</t>
  </si>
  <si>
    <t>UMOS / ha SAU</t>
  </si>
  <si>
    <t>ha SAU / UMOS</t>
  </si>
  <si>
    <t>UMOS / UGB</t>
  </si>
  <si>
    <t>UGB / UMOS</t>
  </si>
  <si>
    <t>Remarques</t>
  </si>
  <si>
    <t>*Sous-total 1</t>
  </si>
  <si>
    <t>Base légale:  art. 3 de l’ordonnance sur la terminologie agricole (Oterm)</t>
  </si>
  <si>
    <t xml:space="preserve">Valable pour: les paiements directs (OPD) </t>
  </si>
  <si>
    <t>**Total UMOS</t>
  </si>
  <si>
    <t>Base légale: art. 2a de l’ordonnance sur le droit foncier rural (ODFR) et</t>
  </si>
  <si>
    <t>Annexe 1 de l’ordonnance de l’OFAG sur les aides à l’investissement et les mesures d’accompagnement social dans l’agriculture (OIMAS)</t>
  </si>
  <si>
    <t>Valable pour: droit foncier (LDFR), droit sur le bail à ferme agricole (LBFA) et aides à l'investissement (OAS)</t>
  </si>
  <si>
    <t>valable à partir du: 01.01.2017</t>
  </si>
  <si>
    <t>Anzahl SAK aus landwirtschaftlicher Kerntätigkeit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</si>
</sst>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* #,##0_ ;_ * \-#,##0_ ;_ * &quot;-&quot;??_ ;_ @_ "/>
  </numFmts>
  <fonts count="11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Protection="1"/>
    <xf numFmtId="0" fontId="0" fillId="0" borderId="0" xfId="0" applyFill="1" applyBorder="1" applyProtection="1"/>
    <xf numFmtId="165" fontId="4" fillId="2" borderId="0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left"/>
    </xf>
    <xf numFmtId="0" fontId="0" fillId="0" borderId="0" xfId="0" applyFill="1" applyProtection="1"/>
    <xf numFmtId="2" fontId="0" fillId="0" borderId="0" xfId="0" applyNumberFormat="1" applyFill="1" applyProtection="1"/>
    <xf numFmtId="0" fontId="2" fillId="0" borderId="0" xfId="0" applyFont="1" applyFill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164" fontId="5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vertical="center"/>
    </xf>
    <xf numFmtId="2" fontId="2" fillId="0" borderId="2" xfId="0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wrapText="1"/>
    </xf>
    <xf numFmtId="0" fontId="2" fillId="0" borderId="9" xfId="0" applyFont="1" applyBorder="1" applyAlignment="1">
      <alignment vertical="center" wrapText="1"/>
    </xf>
    <xf numFmtId="0" fontId="4" fillId="0" borderId="3" xfId="0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164" fontId="4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top" wrapText="1"/>
      <protection locked="0"/>
    </xf>
    <xf numFmtId="164" fontId="4" fillId="0" borderId="2" xfId="0" applyNumberFormat="1" applyFont="1" applyFill="1" applyBorder="1" applyAlignment="1" applyProtection="1">
      <alignment horizontal="center"/>
    </xf>
    <xf numFmtId="0" fontId="5" fillId="0" borderId="1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9" fillId="0" borderId="15" xfId="0" applyFont="1" applyBorder="1" applyAlignment="1"/>
    <xf numFmtId="0" fontId="9" fillId="0" borderId="0" xfId="0" applyFont="1" applyBorder="1" applyAlignment="1"/>
    <xf numFmtId="0" fontId="9" fillId="0" borderId="16" xfId="0" applyFont="1" applyBorder="1" applyAlignment="1"/>
    <xf numFmtId="0" fontId="5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0" fillId="0" borderId="15" xfId="0" applyFont="1" applyBorder="1" applyAlignment="1"/>
    <xf numFmtId="0" fontId="10" fillId="0" borderId="0" xfId="0" applyFont="1" applyBorder="1" applyAlignment="1"/>
    <xf numFmtId="0" fontId="10" fillId="0" borderId="16" xfId="0" applyFont="1" applyBorder="1" applyAlignment="1"/>
    <xf numFmtId="0" fontId="9" fillId="0" borderId="1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0" fillId="0" borderId="0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4" fillId="0" borderId="11" xfId="0" applyFont="1" applyFill="1" applyBorder="1" applyAlignment="1" applyProtection="1">
      <alignment horizontal="left" vertical="center"/>
    </xf>
    <xf numFmtId="2" fontId="4" fillId="0" borderId="11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2" fontId="4" fillId="0" borderId="2" xfId="0" applyNumberFormat="1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2" xfId="0" applyFont="1" applyFill="1" applyBorder="1" applyAlignment="1" applyProtection="1">
      <alignment horizontal="left" vertical="center"/>
    </xf>
    <xf numFmtId="2" fontId="7" fillId="0" borderId="2" xfId="0" applyNumberFormat="1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/>
    </xf>
    <xf numFmtId="2" fontId="7" fillId="0" borderId="1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2" fontId="3" fillId="0" borderId="10" xfId="0" applyNumberFormat="1" applyFont="1" applyFill="1" applyBorder="1" applyAlignment="1" applyProtection="1">
      <alignment horizontal="center"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showGridLines="0" showZeros="0" tabSelected="1" workbookViewId="0">
      <selection activeCell="C6" sqref="C6"/>
    </sheetView>
  </sheetViews>
  <sheetFormatPr baseColWidth="10" defaultColWidth="11.44140625" defaultRowHeight="13.2" x14ac:dyDescent="0.25"/>
  <cols>
    <col min="1" max="1" width="60.6640625" style="24" customWidth="1"/>
    <col min="2" max="2" width="10" style="24" customWidth="1"/>
    <col min="3" max="3" width="9" style="25" customWidth="1"/>
    <col min="4" max="4" width="10.6640625" style="24" customWidth="1"/>
    <col min="5" max="5" width="9.33203125" style="24" customWidth="1"/>
    <col min="6" max="6" width="2.33203125" style="21" customWidth="1"/>
    <col min="7" max="7" width="14.33203125" style="21" customWidth="1"/>
    <col min="8" max="8" width="19.88671875" style="21" customWidth="1"/>
    <col min="9" max="16384" width="11.44140625" style="21"/>
  </cols>
  <sheetData>
    <row r="1" spans="1:9" s="2" customFormat="1" ht="25.2" customHeight="1" x14ac:dyDescent="0.25">
      <c r="A1" s="98" t="s">
        <v>0</v>
      </c>
      <c r="B1" s="99"/>
      <c r="C1" s="99"/>
      <c r="D1" s="99"/>
      <c r="E1" s="49"/>
      <c r="F1" s="1"/>
      <c r="G1" s="1"/>
      <c r="H1" s="1"/>
      <c r="I1" s="1"/>
    </row>
    <row r="2" spans="1:9" s="3" customFormat="1" ht="9.75" customHeight="1" x14ac:dyDescent="0.25">
      <c r="A2" s="26"/>
      <c r="B2" s="26"/>
      <c r="C2" s="26"/>
      <c r="D2" s="26"/>
      <c r="E2" s="26"/>
      <c r="F2" s="26"/>
    </row>
    <row r="3" spans="1:9" customFormat="1" ht="12.6" customHeight="1" x14ac:dyDescent="0.25">
      <c r="A3" s="100" t="s">
        <v>1</v>
      </c>
      <c r="B3" s="102" t="s">
        <v>2</v>
      </c>
      <c r="C3" s="104" t="s">
        <v>3</v>
      </c>
      <c r="D3" s="106" t="s">
        <v>4</v>
      </c>
      <c r="E3" s="89" t="s">
        <v>5</v>
      </c>
      <c r="F3" s="3"/>
    </row>
    <row r="4" spans="1:9" customFormat="1" ht="12.75" customHeight="1" x14ac:dyDescent="0.25">
      <c r="A4" s="101"/>
      <c r="B4" s="103"/>
      <c r="C4" s="105"/>
      <c r="D4" s="107"/>
      <c r="E4" s="90"/>
      <c r="F4" s="3"/>
    </row>
    <row r="5" spans="1:9" customFormat="1" ht="12.75" customHeight="1" x14ac:dyDescent="0.25">
      <c r="A5" s="27" t="s">
        <v>6</v>
      </c>
      <c r="B5" s="4" t="s">
        <v>7</v>
      </c>
      <c r="C5" s="28"/>
      <c r="D5" s="5">
        <v>2.1999999999999999E-2</v>
      </c>
      <c r="E5" s="6">
        <f t="shared" ref="E5:E11" si="0">C5*D5</f>
        <v>0</v>
      </c>
      <c r="F5" s="3"/>
    </row>
    <row r="6" spans="1:9" customFormat="1" ht="12.75" customHeight="1" x14ac:dyDescent="0.25">
      <c r="A6" s="29" t="s">
        <v>8</v>
      </c>
      <c r="B6" s="7" t="s">
        <v>7</v>
      </c>
      <c r="C6" s="30"/>
      <c r="D6" s="8">
        <v>0.32300000000000001</v>
      </c>
      <c r="E6" s="9">
        <f t="shared" si="0"/>
        <v>0</v>
      </c>
      <c r="F6" s="3"/>
    </row>
    <row r="7" spans="1:9" customFormat="1" ht="12.75" customHeight="1" x14ac:dyDescent="0.25">
      <c r="A7" s="29" t="s">
        <v>9</v>
      </c>
      <c r="B7" s="7" t="s">
        <v>7</v>
      </c>
      <c r="C7" s="30"/>
      <c r="D7" s="8">
        <v>1.077</v>
      </c>
      <c r="E7" s="9">
        <f t="shared" si="0"/>
        <v>0</v>
      </c>
      <c r="F7" s="3"/>
    </row>
    <row r="8" spans="1:9" customFormat="1" ht="12.75" customHeight="1" x14ac:dyDescent="0.25">
      <c r="A8" s="29" t="s">
        <v>10</v>
      </c>
      <c r="B8" s="7" t="s">
        <v>11</v>
      </c>
      <c r="C8" s="30"/>
      <c r="D8" s="8">
        <v>3.9E-2</v>
      </c>
      <c r="E8" s="9">
        <f t="shared" si="0"/>
        <v>0</v>
      </c>
      <c r="F8" s="3"/>
    </row>
    <row r="9" spans="1:9" customFormat="1" ht="12.75" customHeight="1" x14ac:dyDescent="0.25">
      <c r="A9" s="29" t="s">
        <v>12</v>
      </c>
      <c r="B9" s="7" t="s">
        <v>11</v>
      </c>
      <c r="C9" s="30"/>
      <c r="D9" s="8">
        <v>8.0000000000000002E-3</v>
      </c>
      <c r="E9" s="9">
        <f t="shared" si="0"/>
        <v>0</v>
      </c>
      <c r="F9" s="3"/>
    </row>
    <row r="10" spans="1:9" customFormat="1" ht="12.75" customHeight="1" x14ac:dyDescent="0.25">
      <c r="A10" s="29" t="s">
        <v>13</v>
      </c>
      <c r="B10" s="7" t="s">
        <v>11</v>
      </c>
      <c r="C10" s="30"/>
      <c r="D10" s="8">
        <v>3.2000000000000001E-2</v>
      </c>
      <c r="E10" s="9">
        <f t="shared" si="0"/>
        <v>0</v>
      </c>
      <c r="F10" s="3"/>
    </row>
    <row r="11" spans="1:9" customFormat="1" ht="12.75" customHeight="1" x14ac:dyDescent="0.25">
      <c r="A11" s="29" t="s">
        <v>14</v>
      </c>
      <c r="B11" s="7" t="s">
        <v>11</v>
      </c>
      <c r="C11" s="30"/>
      <c r="D11" s="8">
        <v>2.7E-2</v>
      </c>
      <c r="E11" s="9">
        <f t="shared" si="0"/>
        <v>0</v>
      </c>
      <c r="F11" s="3"/>
    </row>
    <row r="12" spans="1:9" customFormat="1" ht="12.75" customHeight="1" x14ac:dyDescent="0.25">
      <c r="A12" s="29" t="s">
        <v>15</v>
      </c>
      <c r="B12" s="7" t="s">
        <v>7</v>
      </c>
      <c r="C12" s="30"/>
      <c r="D12" s="8">
        <v>1.6E-2</v>
      </c>
      <c r="E12" s="9">
        <f>C12*D12</f>
        <v>0</v>
      </c>
      <c r="F12" s="3"/>
    </row>
    <row r="13" spans="1:9" customFormat="1" ht="12.75" customHeight="1" x14ac:dyDescent="0.25">
      <c r="A13" s="29" t="s">
        <v>16</v>
      </c>
      <c r="B13" s="7" t="s">
        <v>7</v>
      </c>
      <c r="C13" s="30"/>
      <c r="D13" s="8">
        <v>2.7E-2</v>
      </c>
      <c r="E13" s="9">
        <f>C13*D13</f>
        <v>0</v>
      </c>
      <c r="F13" s="3"/>
    </row>
    <row r="14" spans="1:9" customFormat="1" ht="12.75" customHeight="1" x14ac:dyDescent="0.25">
      <c r="A14" s="29" t="s">
        <v>17</v>
      </c>
      <c r="B14" s="7" t="s">
        <v>7</v>
      </c>
      <c r="C14" s="30"/>
      <c r="D14" s="8">
        <v>5.3999999999999999E-2</v>
      </c>
      <c r="E14" s="9">
        <f>C14*D14</f>
        <v>0</v>
      </c>
      <c r="F14" s="3"/>
    </row>
    <row r="15" spans="1:9" customFormat="1" ht="12.75" customHeight="1" x14ac:dyDescent="0.25">
      <c r="A15" s="29" t="s">
        <v>18</v>
      </c>
      <c r="B15" s="7" t="s">
        <v>19</v>
      </c>
      <c r="C15" s="30"/>
      <c r="D15" s="8" t="s">
        <v>20</v>
      </c>
      <c r="E15" s="9" t="str">
        <f>IF(C15=1,SUM(E5:E7)*0.2,"")</f>
        <v/>
      </c>
      <c r="F15" s="3"/>
    </row>
    <row r="16" spans="1:9" customFormat="1" ht="12.75" customHeight="1" x14ac:dyDescent="0.25">
      <c r="A16" s="31" t="s">
        <v>21</v>
      </c>
      <c r="B16" s="10" t="s">
        <v>22</v>
      </c>
      <c r="C16" s="32"/>
      <c r="D16" s="11">
        <v>1E-3</v>
      </c>
      <c r="E16" s="12">
        <f>C16*D16</f>
        <v>0</v>
      </c>
      <c r="F16" s="3"/>
    </row>
    <row r="17" spans="1:6" customFormat="1" ht="16.2" customHeight="1" x14ac:dyDescent="0.25">
      <c r="A17" s="33" t="s">
        <v>23</v>
      </c>
      <c r="B17" s="34"/>
      <c r="C17" s="13"/>
      <c r="D17" s="35"/>
      <c r="E17" s="14">
        <f>SUM(E5:E16)</f>
        <v>0</v>
      </c>
      <c r="F17" s="3"/>
    </row>
    <row r="18" spans="1:6" customFormat="1" ht="13.5" customHeight="1" x14ac:dyDescent="0.25">
      <c r="A18" s="33" t="s">
        <v>24</v>
      </c>
      <c r="B18" s="34"/>
      <c r="C18" s="13"/>
      <c r="D18" s="35"/>
      <c r="E18" s="14"/>
      <c r="F18" s="3"/>
    </row>
    <row r="19" spans="1:6" customFormat="1" ht="12.75" customHeight="1" x14ac:dyDescent="0.25">
      <c r="A19" s="36" t="s">
        <v>25</v>
      </c>
      <c r="B19" s="37" t="s">
        <v>7</v>
      </c>
      <c r="C19" s="38"/>
      <c r="D19" s="51">
        <v>3.9E-2</v>
      </c>
      <c r="E19" s="39">
        <f t="shared" ref="E19:E33" si="1">C19*D19</f>
        <v>0</v>
      </c>
      <c r="F19" s="3"/>
    </row>
    <row r="20" spans="1:6" customFormat="1" ht="12.75" customHeight="1" x14ac:dyDescent="0.25">
      <c r="A20" s="36" t="s">
        <v>26</v>
      </c>
      <c r="B20" s="37" t="s">
        <v>7</v>
      </c>
      <c r="C20" s="38"/>
      <c r="D20" s="51">
        <v>0.32300000000000001</v>
      </c>
      <c r="E20" s="39">
        <f t="shared" si="1"/>
        <v>0</v>
      </c>
      <c r="F20" s="3"/>
    </row>
    <row r="21" spans="1:6" customFormat="1" ht="12.75" customHeight="1" x14ac:dyDescent="0.25">
      <c r="A21" s="36" t="s">
        <v>27</v>
      </c>
      <c r="B21" s="37" t="s">
        <v>7</v>
      </c>
      <c r="C21" s="38"/>
      <c r="D21" s="51">
        <v>0.32300000000000001</v>
      </c>
      <c r="E21" s="39">
        <f t="shared" si="1"/>
        <v>0</v>
      </c>
      <c r="F21" s="3"/>
    </row>
    <row r="22" spans="1:6" customFormat="1" ht="12.75" customHeight="1" x14ac:dyDescent="0.25">
      <c r="A22" s="36" t="s">
        <v>28</v>
      </c>
      <c r="B22" s="37" t="s">
        <v>7</v>
      </c>
      <c r="C22" s="38"/>
      <c r="D22" s="51">
        <v>4.8000000000000001E-2</v>
      </c>
      <c r="E22" s="39">
        <f t="shared" si="1"/>
        <v>0</v>
      </c>
      <c r="F22" s="3"/>
    </row>
    <row r="23" spans="1:6" customFormat="1" ht="12.75" customHeight="1" x14ac:dyDescent="0.25">
      <c r="A23" s="40" t="s">
        <v>29</v>
      </c>
      <c r="B23" s="37" t="s">
        <v>7</v>
      </c>
      <c r="C23" s="38"/>
      <c r="D23" s="51">
        <v>0.96899999999999997</v>
      </c>
      <c r="E23" s="39">
        <f>C23*D23</f>
        <v>0</v>
      </c>
      <c r="F23" s="3"/>
    </row>
    <row r="24" spans="1:6" customFormat="1" ht="12.75" customHeight="1" x14ac:dyDescent="0.25">
      <c r="A24" s="40" t="s">
        <v>30</v>
      </c>
      <c r="B24" s="37" t="s">
        <v>7</v>
      </c>
      <c r="C24" s="38"/>
      <c r="D24" s="51">
        <v>0.48499999999999999</v>
      </c>
      <c r="E24" s="39">
        <f>C24*D24</f>
        <v>0</v>
      </c>
      <c r="F24" s="3"/>
    </row>
    <row r="25" spans="1:6" customFormat="1" ht="12.75" customHeight="1" x14ac:dyDescent="0.25">
      <c r="A25" s="33" t="s">
        <v>31</v>
      </c>
      <c r="B25" s="37"/>
      <c r="C25" s="41"/>
      <c r="D25" s="51"/>
      <c r="E25" s="39"/>
      <c r="F25" s="3"/>
    </row>
    <row r="26" spans="1:6" customFormat="1" ht="12.75" customHeight="1" x14ac:dyDescent="0.25">
      <c r="A26" s="36" t="s">
        <v>32</v>
      </c>
      <c r="B26" s="37" t="s">
        <v>7</v>
      </c>
      <c r="C26" s="38"/>
      <c r="D26" s="51">
        <v>1.2999999999999999E-2</v>
      </c>
      <c r="E26" s="39">
        <f t="shared" si="1"/>
        <v>0</v>
      </c>
      <c r="F26" s="3"/>
    </row>
    <row r="27" spans="1:6" customFormat="1" ht="12.75" customHeight="1" x14ac:dyDescent="0.25">
      <c r="A27" s="36" t="s">
        <v>33</v>
      </c>
      <c r="B27" s="37" t="s">
        <v>34</v>
      </c>
      <c r="C27" s="38"/>
      <c r="D27" s="51">
        <v>1.6E-2</v>
      </c>
      <c r="E27" s="39">
        <f t="shared" si="1"/>
        <v>0</v>
      </c>
      <c r="F27" s="3"/>
    </row>
    <row r="28" spans="1:6" customFormat="1" ht="12.75" customHeight="1" x14ac:dyDescent="0.25">
      <c r="A28" s="36" t="s">
        <v>35</v>
      </c>
      <c r="B28" s="37" t="s">
        <v>34</v>
      </c>
      <c r="C28" s="38"/>
      <c r="D28" s="51">
        <v>1.0999999999999999E-2</v>
      </c>
      <c r="E28" s="39">
        <f t="shared" si="1"/>
        <v>0</v>
      </c>
      <c r="F28" s="3"/>
    </row>
    <row r="29" spans="1:6" customFormat="1" ht="12" customHeight="1" x14ac:dyDescent="0.25">
      <c r="A29" s="42" t="s">
        <v>36</v>
      </c>
      <c r="B29" s="37" t="s">
        <v>37</v>
      </c>
      <c r="C29" s="38"/>
      <c r="D29" s="51">
        <v>6.5000000000000002E-2</v>
      </c>
      <c r="E29" s="39">
        <f t="shared" si="1"/>
        <v>0</v>
      </c>
      <c r="F29" s="3"/>
    </row>
    <row r="30" spans="1:6" customFormat="1" ht="12.75" customHeight="1" x14ac:dyDescent="0.25">
      <c r="A30" s="36" t="s">
        <v>38</v>
      </c>
      <c r="B30" s="37" t="s">
        <v>37</v>
      </c>
      <c r="C30" s="38"/>
      <c r="D30" s="51">
        <v>0.26900000000000002</v>
      </c>
      <c r="E30" s="39">
        <f t="shared" si="1"/>
        <v>0</v>
      </c>
      <c r="F30" s="3"/>
    </row>
    <row r="31" spans="1:6" customFormat="1" ht="12.75" customHeight="1" x14ac:dyDescent="0.25">
      <c r="A31" s="36" t="s">
        <v>39</v>
      </c>
      <c r="B31" s="37" t="s">
        <v>37</v>
      </c>
      <c r="C31" s="38"/>
      <c r="D31" s="51">
        <v>0.26900000000000002</v>
      </c>
      <c r="E31" s="39">
        <f t="shared" si="1"/>
        <v>0</v>
      </c>
      <c r="F31" s="3"/>
    </row>
    <row r="32" spans="1:6" customFormat="1" ht="12" customHeight="1" x14ac:dyDescent="0.25">
      <c r="A32" s="42" t="s">
        <v>40</v>
      </c>
      <c r="B32" s="37" t="s">
        <v>37</v>
      </c>
      <c r="C32" s="38"/>
      <c r="D32" s="51">
        <v>1.077</v>
      </c>
      <c r="E32" s="39">
        <f t="shared" si="1"/>
        <v>0</v>
      </c>
      <c r="F32" s="3"/>
    </row>
    <row r="33" spans="1:6" customFormat="1" ht="24.75" customHeight="1" x14ac:dyDescent="0.25">
      <c r="A33" s="42" t="s">
        <v>41</v>
      </c>
      <c r="B33" s="37" t="s">
        <v>7</v>
      </c>
      <c r="C33" s="38"/>
      <c r="D33" s="51">
        <v>2.585</v>
      </c>
      <c r="E33" s="39">
        <f t="shared" si="1"/>
        <v>0</v>
      </c>
      <c r="F33" s="3"/>
    </row>
    <row r="34" spans="1:6" customFormat="1" ht="24.75" customHeight="1" x14ac:dyDescent="0.25">
      <c r="A34" s="43" t="s">
        <v>42</v>
      </c>
      <c r="B34" s="44" t="s">
        <v>43</v>
      </c>
      <c r="C34" s="38"/>
      <c r="D34" s="51">
        <v>0.05</v>
      </c>
      <c r="E34" s="15">
        <f>C34*D34/10000</f>
        <v>0</v>
      </c>
      <c r="F34" s="3"/>
    </row>
    <row r="35" spans="1:6" customFormat="1" ht="24.75" customHeight="1" x14ac:dyDescent="0.25">
      <c r="A35" s="45" t="s">
        <v>44</v>
      </c>
      <c r="B35" s="46" t="s">
        <v>43</v>
      </c>
      <c r="C35" s="47"/>
      <c r="D35" s="48">
        <v>0.05</v>
      </c>
      <c r="E35" s="15">
        <f>IF(B63&lt;0.8,0,IF((C35*D35/10000)&gt;0.4,0.4,C35*D35/10000))</f>
        <v>0</v>
      </c>
      <c r="F35" s="3"/>
    </row>
    <row r="36" spans="1:6" customFormat="1" ht="16.2" customHeight="1" x14ac:dyDescent="0.25">
      <c r="A36" s="91" t="s">
        <v>45</v>
      </c>
      <c r="B36" s="92"/>
      <c r="C36" s="92"/>
      <c r="D36" s="16"/>
      <c r="E36" s="17">
        <f>SUM(E19:E35)</f>
        <v>0</v>
      </c>
      <c r="F36" s="3"/>
    </row>
    <row r="37" spans="1:6" customFormat="1" ht="16.2" customHeight="1" x14ac:dyDescent="0.25">
      <c r="A37" s="91" t="s">
        <v>46</v>
      </c>
      <c r="B37" s="93"/>
      <c r="C37" s="93"/>
      <c r="D37" s="18"/>
      <c r="E37" s="19">
        <f>E17+E36</f>
        <v>0</v>
      </c>
      <c r="F37" s="3"/>
    </row>
    <row r="38" spans="1:6" customFormat="1" ht="4.5" customHeight="1" x14ac:dyDescent="0.25">
      <c r="A38" s="94"/>
      <c r="B38" s="95"/>
      <c r="C38" s="95"/>
      <c r="D38" s="95"/>
      <c r="E38" s="95"/>
      <c r="F38" s="3"/>
    </row>
    <row r="39" spans="1:6" customFormat="1" ht="12.75" customHeight="1" x14ac:dyDescent="0.25">
      <c r="A39" s="20" t="s">
        <v>47</v>
      </c>
      <c r="B39" s="96" t="s">
        <v>48</v>
      </c>
      <c r="C39" s="96"/>
      <c r="D39" s="97">
        <f>SUM(C5:C7)</f>
        <v>0</v>
      </c>
      <c r="E39" s="97"/>
      <c r="F39" s="3"/>
    </row>
    <row r="40" spans="1:6" customFormat="1" ht="12.75" customHeight="1" x14ac:dyDescent="0.25">
      <c r="A40" s="83"/>
      <c r="B40" s="86" t="s">
        <v>49</v>
      </c>
      <c r="C40" s="86"/>
      <c r="D40" s="87">
        <f>SUM(C8:C11)</f>
        <v>0</v>
      </c>
      <c r="E40" s="87"/>
      <c r="F40" s="3"/>
    </row>
    <row r="41" spans="1:6" customFormat="1" ht="12.75" customHeight="1" x14ac:dyDescent="0.25">
      <c r="A41" s="84"/>
      <c r="B41" s="80" t="s">
        <v>50</v>
      </c>
      <c r="C41" s="80"/>
      <c r="D41" s="81" t="str">
        <f>IF(AND(D40&gt;0,D39&lt;&gt;0),D40/D39,"")</f>
        <v/>
      </c>
      <c r="E41" s="81"/>
      <c r="F41" s="3"/>
    </row>
    <row r="42" spans="1:6" customFormat="1" ht="12.75" customHeight="1" x14ac:dyDescent="0.25">
      <c r="A42" s="84"/>
      <c r="B42" s="80" t="s">
        <v>51</v>
      </c>
      <c r="C42" s="80"/>
      <c r="D42" s="81" t="str">
        <f>IF(D40&gt;0,D39/D40,"")</f>
        <v/>
      </c>
      <c r="E42" s="81"/>
      <c r="F42" s="3"/>
    </row>
    <row r="43" spans="1:6" customFormat="1" ht="12.75" customHeight="1" x14ac:dyDescent="0.25">
      <c r="A43" s="84"/>
      <c r="B43" s="80" t="s">
        <v>52</v>
      </c>
      <c r="C43" s="80"/>
      <c r="D43" s="82" t="str">
        <f>IF(D39&gt;0,E37/D39,"")</f>
        <v/>
      </c>
      <c r="E43" s="82"/>
      <c r="F43" s="3"/>
    </row>
    <row r="44" spans="1:6" customFormat="1" ht="12.75" customHeight="1" x14ac:dyDescent="0.25">
      <c r="A44" s="84"/>
      <c r="B44" s="80" t="s">
        <v>53</v>
      </c>
      <c r="C44" s="80"/>
      <c r="D44" s="81" t="str">
        <f>IF(D39&gt;0,D39/E37,"")</f>
        <v/>
      </c>
      <c r="E44" s="81"/>
      <c r="F44" s="3"/>
    </row>
    <row r="45" spans="1:6" customFormat="1" ht="12.75" customHeight="1" x14ac:dyDescent="0.25">
      <c r="A45" s="84"/>
      <c r="B45" s="80" t="s">
        <v>54</v>
      </c>
      <c r="C45" s="80"/>
      <c r="D45" s="81" t="str">
        <f>IF(D40&gt;0,E37/D40,"")</f>
        <v/>
      </c>
      <c r="E45" s="81"/>
      <c r="F45" s="3"/>
    </row>
    <row r="46" spans="1:6" customFormat="1" ht="12.75" customHeight="1" x14ac:dyDescent="0.25">
      <c r="A46" s="85"/>
      <c r="B46" s="75" t="s">
        <v>55</v>
      </c>
      <c r="C46" s="75"/>
      <c r="D46" s="76" t="str">
        <f>IF(D40&gt;0,D40/E37,"")</f>
        <v/>
      </c>
      <c r="E46" s="76"/>
      <c r="F46" s="3"/>
    </row>
    <row r="47" spans="1:6" customFormat="1" ht="4.5" customHeight="1" x14ac:dyDescent="0.25">
      <c r="A47" s="88"/>
      <c r="B47" s="78"/>
      <c r="C47" s="78"/>
      <c r="D47" s="78"/>
      <c r="E47" s="78"/>
      <c r="F47" s="3"/>
    </row>
    <row r="48" spans="1:6" customFormat="1" ht="12.75" customHeight="1" x14ac:dyDescent="0.25">
      <c r="A48" s="77" t="s">
        <v>56</v>
      </c>
      <c r="B48" s="78"/>
      <c r="C48" s="78"/>
      <c r="D48" s="78"/>
      <c r="E48" s="79"/>
      <c r="F48" s="3"/>
    </row>
    <row r="49" spans="1:6" customFormat="1" ht="12.75" customHeight="1" x14ac:dyDescent="0.25">
      <c r="A49" s="64" t="s">
        <v>57</v>
      </c>
      <c r="B49" s="65"/>
      <c r="C49" s="65"/>
      <c r="D49" s="65"/>
      <c r="E49" s="66"/>
      <c r="F49" s="3"/>
    </row>
    <row r="50" spans="1:6" customFormat="1" ht="12.75" customHeight="1" x14ac:dyDescent="0.25">
      <c r="A50" s="67" t="s">
        <v>58</v>
      </c>
      <c r="B50" s="68"/>
      <c r="C50" s="68"/>
      <c r="D50" s="68"/>
      <c r="E50" s="69"/>
      <c r="F50" s="3"/>
    </row>
    <row r="51" spans="1:6" customFormat="1" ht="12.75" customHeight="1" x14ac:dyDescent="0.25">
      <c r="A51" s="70" t="s">
        <v>59</v>
      </c>
      <c r="B51" s="71"/>
      <c r="C51" s="71"/>
      <c r="D51" s="71"/>
      <c r="E51" s="72"/>
      <c r="F51" s="3"/>
    </row>
    <row r="52" spans="1:6" customFormat="1" ht="12.75" customHeight="1" x14ac:dyDescent="0.25">
      <c r="A52" s="73"/>
      <c r="B52" s="73"/>
      <c r="C52" s="73"/>
      <c r="D52" s="73"/>
      <c r="E52" s="74"/>
      <c r="F52" s="3"/>
    </row>
    <row r="53" spans="1:6" customFormat="1" ht="12.75" customHeight="1" x14ac:dyDescent="0.25">
      <c r="A53" s="64" t="s">
        <v>60</v>
      </c>
      <c r="B53" s="65"/>
      <c r="C53" s="65"/>
      <c r="D53" s="65"/>
      <c r="E53" s="66"/>
      <c r="F53" s="3"/>
    </row>
    <row r="54" spans="1:6" customFormat="1" ht="12.75" customHeight="1" x14ac:dyDescent="0.25">
      <c r="A54" s="55" t="s">
        <v>61</v>
      </c>
      <c r="B54" s="56"/>
      <c r="C54" s="56"/>
      <c r="D54" s="56"/>
      <c r="E54" s="57"/>
      <c r="F54" s="3"/>
    </row>
    <row r="55" spans="1:6" customFormat="1" ht="12.75" customHeight="1" x14ac:dyDescent="0.25">
      <c r="A55" s="52" t="s">
        <v>62</v>
      </c>
      <c r="B55" s="53"/>
      <c r="C55" s="53"/>
      <c r="D55" s="53"/>
      <c r="E55" s="54"/>
      <c r="F55" s="3"/>
    </row>
    <row r="56" spans="1:6" customFormat="1" ht="12.75" customHeight="1" x14ac:dyDescent="0.25">
      <c r="A56" s="52"/>
      <c r="B56" s="53"/>
      <c r="C56" s="53"/>
      <c r="D56" s="53"/>
      <c r="E56" s="54"/>
      <c r="F56" s="3"/>
    </row>
    <row r="57" spans="1:6" customFormat="1" ht="12.75" customHeight="1" x14ac:dyDescent="0.25">
      <c r="A57" s="55" t="s">
        <v>63</v>
      </c>
      <c r="B57" s="56"/>
      <c r="C57" s="56"/>
      <c r="D57" s="56"/>
      <c r="E57" s="57"/>
      <c r="F57" s="3"/>
    </row>
    <row r="58" spans="1:6" customFormat="1" ht="12.75" customHeight="1" x14ac:dyDescent="0.25">
      <c r="A58" s="58" t="s">
        <v>64</v>
      </c>
      <c r="B58" s="59"/>
      <c r="C58" s="59"/>
      <c r="D58" s="59"/>
      <c r="E58" s="60"/>
      <c r="F58" s="3"/>
    </row>
    <row r="59" spans="1:6" customFormat="1" x14ac:dyDescent="0.25">
      <c r="A59" s="61"/>
      <c r="B59" s="62"/>
      <c r="C59" s="62"/>
      <c r="D59" s="62"/>
      <c r="E59" s="63"/>
      <c r="F59" s="3"/>
    </row>
    <row r="60" spans="1:6" customFormat="1" ht="12.75" customHeight="1" x14ac:dyDescent="0.25">
      <c r="A60" s="50"/>
      <c r="B60" s="50"/>
      <c r="C60" s="50"/>
      <c r="D60" s="50"/>
      <c r="E60" s="50"/>
      <c r="F60" s="3"/>
    </row>
    <row r="61" spans="1:6" customFormat="1" ht="12.6" customHeight="1" x14ac:dyDescent="0.25">
      <c r="A61" s="50"/>
      <c r="B61" s="50"/>
      <c r="C61" s="50"/>
      <c r="D61" s="50"/>
      <c r="E61" s="50"/>
      <c r="F61" s="3"/>
    </row>
    <row r="62" spans="1:6" customFormat="1" ht="12.6" customHeight="1" x14ac:dyDescent="0.25">
      <c r="A62" s="50"/>
      <c r="B62" s="50"/>
      <c r="C62" s="50"/>
      <c r="D62" s="50"/>
      <c r="E62" s="50"/>
      <c r="F62" s="3"/>
    </row>
    <row r="63" spans="1:6" customFormat="1" ht="12.75" hidden="1" customHeight="1" x14ac:dyDescent="0.25">
      <c r="A63" s="22" t="s">
        <v>65</v>
      </c>
      <c r="B63" s="23">
        <f>E17+SUM(E19:E24,E26:E34)</f>
        <v>0</v>
      </c>
      <c r="C63" s="50"/>
      <c r="D63" s="50"/>
      <c r="E63" s="50"/>
      <c r="F63" s="3"/>
    </row>
    <row r="64" spans="1:6" customFormat="1" ht="12.75" customHeight="1" x14ac:dyDescent="0.25">
      <c r="A64" s="50"/>
      <c r="B64" s="50"/>
      <c r="C64" s="50"/>
      <c r="D64" s="50"/>
      <c r="E64" s="50"/>
      <c r="F64" s="3"/>
    </row>
    <row r="65" spans="1:6" customFormat="1" ht="12.75" customHeight="1" x14ac:dyDescent="0.25">
      <c r="A65" s="50"/>
      <c r="B65" s="50"/>
      <c r="C65" s="50"/>
      <c r="D65" s="50"/>
      <c r="E65" s="50"/>
      <c r="F65" s="3"/>
    </row>
    <row r="66" spans="1:6" customFormat="1" ht="12.75" customHeight="1" x14ac:dyDescent="0.25">
      <c r="A66" s="50"/>
      <c r="B66" s="50"/>
      <c r="C66" s="50"/>
      <c r="D66" s="50"/>
      <c r="E66" s="50"/>
      <c r="F66" s="3"/>
    </row>
    <row r="67" spans="1:6" customFormat="1" ht="12.75" customHeight="1" x14ac:dyDescent="0.25">
      <c r="A67" s="50"/>
      <c r="B67" s="50"/>
      <c r="C67" s="50"/>
      <c r="D67" s="50"/>
      <c r="E67" s="50"/>
      <c r="F67" s="3"/>
    </row>
    <row r="68" spans="1:6" customFormat="1" ht="12.75" customHeight="1" x14ac:dyDescent="0.25">
      <c r="A68" s="50"/>
      <c r="B68" s="50"/>
      <c r="C68" s="50"/>
      <c r="D68" s="50"/>
      <c r="E68" s="50"/>
      <c r="F68" s="3"/>
    </row>
    <row r="69" spans="1:6" customFormat="1" ht="12.75" customHeight="1" x14ac:dyDescent="0.25">
      <c r="A69" s="50"/>
      <c r="B69" s="50"/>
      <c r="C69" s="50"/>
      <c r="D69" s="50"/>
      <c r="E69" s="50"/>
      <c r="F69" s="3"/>
    </row>
    <row r="70" spans="1:6" customFormat="1" ht="12.75" customHeight="1" x14ac:dyDescent="0.25">
      <c r="A70" s="50"/>
      <c r="B70" s="50"/>
      <c r="C70" s="50"/>
      <c r="D70" s="50"/>
      <c r="E70" s="50"/>
      <c r="F70" s="3"/>
    </row>
  </sheetData>
  <sheetProtection sheet="1" objects="1" scenarios="1"/>
  <mergeCells count="37">
    <mergeCell ref="A1:D1"/>
    <mergeCell ref="A3:A4"/>
    <mergeCell ref="B3:B4"/>
    <mergeCell ref="C3:C4"/>
    <mergeCell ref="D3:D4"/>
    <mergeCell ref="E3:E4"/>
    <mergeCell ref="B41:C41"/>
    <mergeCell ref="D41:E41"/>
    <mergeCell ref="B45:C45"/>
    <mergeCell ref="D45:E45"/>
    <mergeCell ref="A36:C36"/>
    <mergeCell ref="A37:C37"/>
    <mergeCell ref="A38:E38"/>
    <mergeCell ref="B39:C39"/>
    <mergeCell ref="D39:E39"/>
    <mergeCell ref="B46:C46"/>
    <mergeCell ref="D46:E46"/>
    <mergeCell ref="A48:E48"/>
    <mergeCell ref="B42:C42"/>
    <mergeCell ref="D42:E42"/>
    <mergeCell ref="B43:C43"/>
    <mergeCell ref="D43:E43"/>
    <mergeCell ref="B44:C44"/>
    <mergeCell ref="D44:E44"/>
    <mergeCell ref="A40:A46"/>
    <mergeCell ref="B40:C40"/>
    <mergeCell ref="D40:E40"/>
    <mergeCell ref="A47:E47"/>
    <mergeCell ref="A55:E56"/>
    <mergeCell ref="A57:E57"/>
    <mergeCell ref="A58:E59"/>
    <mergeCell ref="A49:E49"/>
    <mergeCell ref="A50:E50"/>
    <mergeCell ref="A51:E51"/>
    <mergeCell ref="A52:E52"/>
    <mergeCell ref="A53:E53"/>
    <mergeCell ref="A54:E5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 UMOS</vt:lpstr>
    </vt:vector>
  </TitlesOfParts>
  <Manager/>
  <Company>Bundesverwaltung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Reusser Samuel BLW</dc:creator>
  <cp:keywords/>
  <dc:description/>
  <cp:lastModifiedBy>GUIGNARD Pierre</cp:lastModifiedBy>
  <cp:revision/>
  <dcterms:created xsi:type="dcterms:W3CDTF">2016-11-02T12:34:10Z</dcterms:created>
  <dcterms:modified xsi:type="dcterms:W3CDTF">2022-12-27T13:44:43Z</dcterms:modified>
  <cp:category/>
  <cp:contentStatus/>
</cp:coreProperties>
</file>